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047261\Documents\20210331\"/>
    </mc:Choice>
  </mc:AlternateContent>
  <xr:revisionPtr revIDLastSave="0" documentId="8_{48926B25-8B56-496A-8317-8FC3956F2646}" xr6:coauthVersionLast="44" xr6:coauthVersionMax="44" xr10:uidLastSave="{00000000-0000-0000-0000-000000000000}"/>
  <bookViews>
    <workbookView xWindow="-120" yWindow="-120" windowWidth="20730" windowHeight="11160" xr2:uid="{00000000-000D-0000-FFFF-FFFF00000000}"/>
  </bookViews>
  <sheets>
    <sheet name="シート1（収入基準の確認）" sheetId="1" r:id="rId1"/>
    <sheet name="シート2（裁量階層の判定）" sheetId="2" r:id="rId2"/>
  </sheets>
  <definedNames>
    <definedName name="_xlnm.Print_Area" localSheetId="0">'シート1（収入基準の確認）'!$A$1:$J$58</definedName>
    <definedName name="_xlnm.Print_Area" localSheetId="1">'シート2（裁量階層の判定）'!$A$1:$K$38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2" l="1"/>
  <c r="E35" i="2"/>
  <c r="J31" i="1"/>
  <c r="H53" i="1"/>
  <c r="F53" i="1"/>
  <c r="H52" i="1"/>
  <c r="F52" i="1"/>
  <c r="H51" i="1"/>
  <c r="F51" i="1"/>
  <c r="H50" i="1"/>
  <c r="F50" i="1"/>
  <c r="H49" i="1"/>
  <c r="F49" i="1"/>
  <c r="H48" i="1"/>
  <c r="F48" i="1"/>
  <c r="H47" i="1"/>
  <c r="F47" i="1"/>
  <c r="H46" i="1"/>
  <c r="F46" i="1"/>
  <c r="J29" i="1" l="1"/>
  <c r="J27" i="1"/>
  <c r="J23" i="1"/>
  <c r="J21" i="1"/>
  <c r="J16" i="1"/>
  <c r="H13" i="1" l="1"/>
  <c r="H34" i="1" s="1"/>
</calcChain>
</file>

<file path=xl/sharedStrings.xml><?xml version="1.0" encoding="utf-8"?>
<sst xmlns="http://schemas.openxmlformats.org/spreadsheetml/2006/main" count="89" uniqueCount="73">
  <si>
    <t>①年間総所得金額</t>
    <rPh sb="1" eb="3">
      <t>ネンカン</t>
    </rPh>
    <rPh sb="3" eb="6">
      <t>ソウショトク</t>
    </rPh>
    <rPh sb="6" eb="8">
      <t>キンガク</t>
    </rPh>
    <phoneticPr fontId="1"/>
  </si>
  <si>
    <t>②控除</t>
    <rPh sb="1" eb="3">
      <t>コウジョ</t>
    </rPh>
    <phoneticPr fontId="1"/>
  </si>
  <si>
    <t>Ｑ１．</t>
    <phoneticPr fontId="1"/>
  </si>
  <si>
    <t>Ｑ２．</t>
    <phoneticPr fontId="1"/>
  </si>
  <si>
    <t>Ｑ３．</t>
    <phoneticPr fontId="1"/>
  </si>
  <si>
    <t>Ｑ４．</t>
    <phoneticPr fontId="1"/>
  </si>
  <si>
    <t>Ｑ５．</t>
    <phoneticPr fontId="1"/>
  </si>
  <si>
    <t>人</t>
    <rPh sb="0" eb="1">
      <t>ニン</t>
    </rPh>
    <phoneticPr fontId="1"/>
  </si>
  <si>
    <t>７０歳以上の方を扶養していますか？（人数）</t>
    <rPh sb="2" eb="5">
      <t>サイイジョウ</t>
    </rPh>
    <rPh sb="6" eb="7">
      <t>カタ</t>
    </rPh>
    <rPh sb="8" eb="10">
      <t>フヨウ</t>
    </rPh>
    <rPh sb="18" eb="20">
      <t>ニンズウ</t>
    </rPh>
    <phoneticPr fontId="1"/>
  </si>
  <si>
    <t>(1) １６歳以上２３歳未満のお子様を扶養していますか？（人数）</t>
    <rPh sb="6" eb="9">
      <t>サイイジョウ</t>
    </rPh>
    <rPh sb="11" eb="12">
      <t>サイ</t>
    </rPh>
    <rPh sb="12" eb="14">
      <t>ミマン</t>
    </rPh>
    <rPh sb="16" eb="17">
      <t>コ</t>
    </rPh>
    <rPh sb="17" eb="18">
      <t>サマ</t>
    </rPh>
    <rPh sb="19" eb="21">
      <t>フヨウ</t>
    </rPh>
    <rPh sb="29" eb="31">
      <t>ニンズウ</t>
    </rPh>
    <phoneticPr fontId="1"/>
  </si>
  <si>
    <t>円</t>
    <rPh sb="0" eb="1">
      <t>エン</t>
    </rPh>
    <phoneticPr fontId="1"/>
  </si>
  <si>
    <t>所得税法上の寡婦（または寡夫）に該当しますか？（人数）</t>
    <rPh sb="0" eb="2">
      <t>ショトク</t>
    </rPh>
    <rPh sb="2" eb="5">
      <t>ゼイホウジョウ</t>
    </rPh>
    <rPh sb="6" eb="8">
      <t>カフ</t>
    </rPh>
    <rPh sb="12" eb="14">
      <t>カフ</t>
    </rPh>
    <rPh sb="16" eb="18">
      <t>ガイトウ</t>
    </rPh>
    <rPh sb="24" eb="26">
      <t>ニンズウ</t>
    </rPh>
    <phoneticPr fontId="1"/>
  </si>
  <si>
    <t>○</t>
    <phoneticPr fontId="1"/>
  </si>
  <si>
    <t>×</t>
    <phoneticPr fontId="1"/>
  </si>
  <si>
    <t>申込みできません。</t>
    <rPh sb="0" eb="2">
      <t>モウシコミ</t>
    </rPh>
    <phoneticPr fontId="1"/>
  </si>
  <si>
    <t>申込みできます。</t>
    <rPh sb="0" eb="2">
      <t>モウシコミ</t>
    </rPh>
    <phoneticPr fontId="1"/>
  </si>
  <si>
    <t>△</t>
    <phoneticPr fontId="1"/>
  </si>
  <si>
    <t>※１</t>
    <phoneticPr fontId="1"/>
  </si>
  <si>
    <t>①給与収入</t>
    <rPh sb="1" eb="3">
      <t>キュウヨ</t>
    </rPh>
    <rPh sb="3" eb="5">
      <t>シュウニュウ</t>
    </rPh>
    <phoneticPr fontId="1"/>
  </si>
  <si>
    <t>②年金収入</t>
    <rPh sb="1" eb="3">
      <t>ネンキン</t>
    </rPh>
    <rPh sb="3" eb="5">
      <t>シュウニュウ</t>
    </rPh>
    <phoneticPr fontId="1"/>
  </si>
  <si>
    <t>・・・</t>
    <phoneticPr fontId="1"/>
  </si>
  <si>
    <t>65歳以上</t>
    <rPh sb="2" eb="5">
      <t>サイイジョウ</t>
    </rPh>
    <phoneticPr fontId="1"/>
  </si>
  <si>
    <t>65歳未満</t>
    <rPh sb="2" eb="5">
      <t>サイミマン</t>
    </rPh>
    <phoneticPr fontId="1"/>
  </si>
  <si>
    <t>1,200,001～3,299,999</t>
    <phoneticPr fontId="1"/>
  </si>
  <si>
    <t>0～1,200,000</t>
    <phoneticPr fontId="1"/>
  </si>
  <si>
    <t>3,300,000～4,099,999</t>
    <phoneticPr fontId="1"/>
  </si>
  <si>
    <t>4,100,000～7,699,999</t>
    <phoneticPr fontId="1"/>
  </si>
  <si>
    <t>0～700,000</t>
    <phoneticPr fontId="1"/>
  </si>
  <si>
    <t>700,001～1,299,999</t>
    <phoneticPr fontId="1"/>
  </si>
  <si>
    <t>1,300,000～4,099,999</t>
    <phoneticPr fontId="1"/>
  </si>
  <si>
    <t>年間総所得金額</t>
    <rPh sb="0" eb="2">
      <t>ネンカン</t>
    </rPh>
    <rPh sb="2" eb="5">
      <t>ソウショトク</t>
    </rPh>
    <rPh sb="5" eb="7">
      <t>キンガク</t>
    </rPh>
    <phoneticPr fontId="1"/>
  </si>
  <si>
    <t>年金合計額（円）</t>
    <rPh sb="0" eb="2">
      <t>ネンキン</t>
    </rPh>
    <rPh sb="2" eb="4">
      <t>ゴウケイ</t>
    </rPh>
    <rPh sb="4" eb="5">
      <t>ガク</t>
    </rPh>
    <rPh sb="6" eb="7">
      <t>エン</t>
    </rPh>
    <phoneticPr fontId="1"/>
  </si>
  <si>
    <t>③事業収入</t>
    <rPh sb="1" eb="3">
      <t>ジギョウ</t>
    </rPh>
    <rPh sb="3" eb="5">
      <t>シュウニュウ</t>
    </rPh>
    <phoneticPr fontId="1"/>
  </si>
  <si>
    <t>・・・</t>
    <phoneticPr fontId="1"/>
  </si>
  <si>
    <t>支払金額</t>
    <rPh sb="0" eb="2">
      <t>シハライ</t>
    </rPh>
    <rPh sb="2" eb="4">
      <t>キンガク</t>
    </rPh>
    <phoneticPr fontId="1"/>
  </si>
  <si>
    <t>以下の太枠に年齢と年間の支払金額を入力すると、年間総所得金額が計算できます。</t>
    <rPh sb="0" eb="2">
      <t>イカ</t>
    </rPh>
    <rPh sb="3" eb="4">
      <t>フト</t>
    </rPh>
    <rPh sb="4" eb="5">
      <t>ワク</t>
    </rPh>
    <rPh sb="6" eb="8">
      <t>ネンレイ</t>
    </rPh>
    <rPh sb="9" eb="11">
      <t>ネンカン</t>
    </rPh>
    <rPh sb="12" eb="14">
      <t>シハライ</t>
    </rPh>
    <rPh sb="14" eb="16">
      <t>キンガク</t>
    </rPh>
    <rPh sb="17" eb="19">
      <t>ニュウリョク</t>
    </rPh>
    <rPh sb="23" eb="25">
      <t>ネンカン</t>
    </rPh>
    <rPh sb="25" eb="28">
      <t>ソウショトク</t>
    </rPh>
    <rPh sb="28" eb="30">
      <t>キンガク</t>
    </rPh>
    <rPh sb="31" eb="33">
      <t>ケイサン</t>
    </rPh>
    <phoneticPr fontId="1"/>
  </si>
  <si>
    <r>
      <t>世帯主を</t>
    </r>
    <r>
      <rPr>
        <b/>
        <sz val="12"/>
        <color theme="1"/>
        <rFont val="HGPｺﾞｼｯｸM"/>
        <family val="3"/>
        <charset val="128"/>
      </rPr>
      <t>除いて</t>
    </r>
    <r>
      <rPr>
        <sz val="12"/>
        <color theme="1"/>
        <rFont val="HGPｺﾞｼｯｸM"/>
        <family val="3"/>
        <charset val="128"/>
      </rPr>
      <t>、親族は何人入居しますか？（人数）</t>
    </r>
    <rPh sb="0" eb="3">
      <t>セタイヌシ</t>
    </rPh>
    <rPh sb="4" eb="5">
      <t>ノゾ</t>
    </rPh>
    <rPh sb="8" eb="10">
      <t>シンゾク</t>
    </rPh>
    <rPh sb="11" eb="13">
      <t>ナンニン</t>
    </rPh>
    <rPh sb="13" eb="15">
      <t>ニュウキョ</t>
    </rPh>
    <rPh sb="21" eb="23">
      <t>ニンズウ</t>
    </rPh>
    <phoneticPr fontId="1"/>
  </si>
  <si>
    <t>同居しようとする親族に障害者の方はいらっしゃいますか？</t>
    <rPh sb="0" eb="2">
      <t>ドウキョ</t>
    </rPh>
    <rPh sb="8" eb="10">
      <t>シンゾク</t>
    </rPh>
    <rPh sb="11" eb="14">
      <t>ショウガイシャ</t>
    </rPh>
    <rPh sb="15" eb="16">
      <t>カタ</t>
    </rPh>
    <phoneticPr fontId="1"/>
  </si>
  <si>
    <t>いらっしゃる場合、手帳に記載されている級別は何級ですか？</t>
    <rPh sb="6" eb="8">
      <t>バアイ</t>
    </rPh>
    <rPh sb="9" eb="11">
      <t>テチョウ</t>
    </rPh>
    <rPh sb="12" eb="14">
      <t>キサイ</t>
    </rPh>
    <rPh sb="19" eb="21">
      <t>キュウベツ</t>
    </rPh>
    <rPh sb="22" eb="24">
      <t>ナンキュウ</t>
    </rPh>
    <phoneticPr fontId="1"/>
  </si>
  <si>
    <t>２．②控除について、以下のＱ１．～５．までに答えてください。
　　※該当する方がいらっしゃる場合に、人数を入力してください。</t>
    <rPh sb="3" eb="5">
      <t>コウジョ</t>
    </rPh>
    <rPh sb="10" eb="12">
      <t>イカ</t>
    </rPh>
    <rPh sb="22" eb="23">
      <t>コタ</t>
    </rPh>
    <rPh sb="34" eb="36">
      <t>ガイトウ</t>
    </rPh>
    <rPh sb="38" eb="39">
      <t>カタ</t>
    </rPh>
    <rPh sb="46" eb="48">
      <t>バアイ</t>
    </rPh>
    <rPh sb="50" eb="52">
      <t>ニンズウ</t>
    </rPh>
    <rPh sb="53" eb="55">
      <t>ニュウリョク</t>
    </rPh>
    <phoneticPr fontId="1"/>
  </si>
  <si>
    <r>
      <t>源泉徴収票に記載されている、</t>
    </r>
    <r>
      <rPr>
        <b/>
        <sz val="14"/>
        <color theme="1"/>
        <rFont val="HGPｺﾞｼｯｸM"/>
        <family val="3"/>
        <charset val="128"/>
      </rPr>
      <t>「給与所得控除後の金額」</t>
    </r>
    <r>
      <rPr>
        <b/>
        <sz val="12"/>
        <color theme="1"/>
        <rFont val="HGPｺﾞｼｯｸM"/>
        <family val="3"/>
        <charset val="128"/>
      </rPr>
      <t>のことです。</t>
    </r>
    <rPh sb="6" eb="8">
      <t>キサイ</t>
    </rPh>
    <phoneticPr fontId="1"/>
  </si>
  <si>
    <r>
      <t>確定申告書に記載されている、</t>
    </r>
    <r>
      <rPr>
        <b/>
        <sz val="14"/>
        <color theme="1"/>
        <rFont val="HGPｺﾞｼｯｸM"/>
        <family val="3"/>
        <charset val="128"/>
      </rPr>
      <t>「所得金額」</t>
    </r>
    <r>
      <rPr>
        <b/>
        <sz val="12"/>
        <color theme="1"/>
        <rFont val="HGPｺﾞｼｯｸM"/>
        <family val="3"/>
        <charset val="128"/>
      </rPr>
      <t>のことです。</t>
    </r>
    <rPh sb="0" eb="2">
      <t>カクテイ</t>
    </rPh>
    <rPh sb="2" eb="4">
      <t>シンコク</t>
    </rPh>
    <rPh sb="4" eb="5">
      <t>ショ</t>
    </rPh>
    <rPh sb="6" eb="8">
      <t>キサイ</t>
    </rPh>
    <rPh sb="15" eb="17">
      <t>ショトク</t>
    </rPh>
    <rPh sb="17" eb="19">
      <t>キンガク</t>
    </rPh>
    <phoneticPr fontId="1"/>
  </si>
  <si>
    <t>② １・２級の身体障害または１級の精神障害（人数）</t>
    <rPh sb="5" eb="6">
      <t>キュウ</t>
    </rPh>
    <rPh sb="7" eb="9">
      <t>シンタイ</t>
    </rPh>
    <rPh sb="9" eb="11">
      <t>ショウガイ</t>
    </rPh>
    <rPh sb="15" eb="16">
      <t>キュウ</t>
    </rPh>
    <rPh sb="17" eb="19">
      <t>セイシン</t>
    </rPh>
    <rPh sb="19" eb="21">
      <t>ショウガイ</t>
    </rPh>
    <rPh sb="22" eb="24">
      <t>ニンズウ</t>
    </rPh>
    <phoneticPr fontId="1"/>
  </si>
  <si>
    <t>① ３～６級の身体障害または２・３級の精神障害（人数）</t>
    <rPh sb="24" eb="26">
      <t>ニンズウ</t>
    </rPh>
    <phoneticPr fontId="1"/>
  </si>
  <si>
    <t>※このシートは収入基準を確認する簡易なものであり、正確な計算が出来ない場合がありますのでご容赦ください。</t>
    <rPh sb="7" eb="9">
      <t>シュウニュウ</t>
    </rPh>
    <rPh sb="9" eb="11">
      <t>キジュン</t>
    </rPh>
    <rPh sb="12" eb="14">
      <t>カクニン</t>
    </rPh>
    <rPh sb="16" eb="18">
      <t>カンイ</t>
    </rPh>
    <rPh sb="25" eb="27">
      <t>セイカク</t>
    </rPh>
    <rPh sb="28" eb="30">
      <t>ケイサン</t>
    </rPh>
    <rPh sb="31" eb="33">
      <t>デキ</t>
    </rPh>
    <rPh sb="35" eb="37">
      <t>バアイ</t>
    </rPh>
    <rPh sb="45" eb="47">
      <t>ヨウシャ</t>
    </rPh>
    <phoneticPr fontId="1"/>
  </si>
  <si>
    <t>　所得の種類や控除の内容等、詳しい内容については住宅政策課までお問い合わせください。</t>
    <rPh sb="24" eb="26">
      <t>ジュウタク</t>
    </rPh>
    <rPh sb="26" eb="28">
      <t>セイサク</t>
    </rPh>
    <rPh sb="28" eb="29">
      <t>カ</t>
    </rPh>
    <rPh sb="32" eb="33">
      <t>ト</t>
    </rPh>
    <rPh sb="34" eb="35">
      <t>ア</t>
    </rPh>
    <phoneticPr fontId="1"/>
  </si>
  <si>
    <t>※療育手帳、その他控除については、住宅政策課までお問い合わせください。</t>
    <rPh sb="1" eb="3">
      <t>リョウイク</t>
    </rPh>
    <rPh sb="3" eb="5">
      <t>テチョウ</t>
    </rPh>
    <rPh sb="8" eb="9">
      <t>タ</t>
    </rPh>
    <rPh sb="9" eb="11">
      <t>コウジョ</t>
    </rPh>
    <rPh sb="17" eb="19">
      <t>ジュウタク</t>
    </rPh>
    <rPh sb="19" eb="21">
      <t>セイサク</t>
    </rPh>
    <rPh sb="21" eb="22">
      <t>カ</t>
    </rPh>
    <rPh sb="25" eb="26">
      <t>ト</t>
    </rPh>
    <rPh sb="27" eb="28">
      <t>ア</t>
    </rPh>
    <phoneticPr fontId="1"/>
  </si>
  <si>
    <r>
      <rPr>
        <b/>
        <sz val="14"/>
        <color theme="1"/>
        <rFont val="HGPｺﾞｼｯｸM"/>
        <family val="3"/>
        <charset val="128"/>
      </rPr>
      <t>年間総所得金額</t>
    </r>
    <r>
      <rPr>
        <sz val="14"/>
        <color theme="1"/>
        <rFont val="HGPｺﾞｼｯｸM"/>
        <family val="3"/>
        <charset val="128"/>
      </rPr>
      <t>とは、収入の種類によって、以下の通りとなります。</t>
    </r>
    <phoneticPr fontId="1"/>
  </si>
  <si>
    <t xml:space="preserve">※２ </t>
    <phoneticPr fontId="1"/>
  </si>
  <si>
    <t>１．右の①年間総所得金額の欄に、年間総所得金額（※１）を
　　入力してください。（同居する親族の所得も含みます。）</t>
    <rPh sb="2" eb="3">
      <t>ミギ</t>
    </rPh>
    <rPh sb="5" eb="7">
      <t>ネンカン</t>
    </rPh>
    <rPh sb="7" eb="8">
      <t>ソウ</t>
    </rPh>
    <rPh sb="8" eb="10">
      <t>ショトク</t>
    </rPh>
    <rPh sb="10" eb="12">
      <t>キンガク</t>
    </rPh>
    <rPh sb="13" eb="14">
      <t>ラン</t>
    </rPh>
    <rPh sb="16" eb="18">
      <t>ネンカン</t>
    </rPh>
    <rPh sb="18" eb="21">
      <t>ソウショトク</t>
    </rPh>
    <rPh sb="21" eb="23">
      <t>キンガク</t>
    </rPh>
    <rPh sb="31" eb="33">
      <t>ニュウリョク</t>
    </rPh>
    <rPh sb="41" eb="43">
      <t>ドウキョ</t>
    </rPh>
    <rPh sb="45" eb="47">
      <t>シンゾク</t>
    </rPh>
    <rPh sb="48" eb="50">
      <t>ショトク</t>
    </rPh>
    <rPh sb="51" eb="52">
      <t>フク</t>
    </rPh>
    <phoneticPr fontId="1"/>
  </si>
  <si>
    <t>　収入基準を満たしているかどうかは、シート１で確認いただきますようお願いします。</t>
    <rPh sb="1" eb="3">
      <t>シュウニュウ</t>
    </rPh>
    <rPh sb="3" eb="5">
      <t>キジュン</t>
    </rPh>
    <rPh sb="6" eb="7">
      <t>ミ</t>
    </rPh>
    <rPh sb="23" eb="25">
      <t>カクニン</t>
    </rPh>
    <rPh sb="34" eb="35">
      <t>ネガ</t>
    </rPh>
    <phoneticPr fontId="1"/>
  </si>
  <si>
    <t>裁量階層（※３）であれば申込可。
⇒シート２を確認してください。</t>
    <rPh sb="0" eb="2">
      <t>サイリョウ</t>
    </rPh>
    <rPh sb="2" eb="4">
      <t>カイソウ</t>
    </rPh>
    <rPh sb="12" eb="14">
      <t>モウシコミ</t>
    </rPh>
    <rPh sb="14" eb="15">
      <t>カ</t>
    </rPh>
    <rPh sb="23" eb="25">
      <t>カクニン</t>
    </rPh>
    <phoneticPr fontId="1"/>
  </si>
  <si>
    <r>
      <rPr>
        <b/>
        <sz val="14"/>
        <color theme="1"/>
        <rFont val="HGPｺﾞｼｯｸM"/>
        <family val="3"/>
        <charset val="128"/>
      </rPr>
      <t>裁量階層</t>
    </r>
    <r>
      <rPr>
        <sz val="14"/>
        <color theme="1"/>
        <rFont val="HGPｺﾞｼｯｸM"/>
        <family val="3"/>
        <charset val="128"/>
      </rPr>
      <t>とは、世帯の月収額による資格基準を一般世帯に比べ緩和している世帯をいいます。</t>
    </r>
    <rPh sb="0" eb="2">
      <t>サイリョウ</t>
    </rPh>
    <rPh sb="2" eb="4">
      <t>カイソウ</t>
    </rPh>
    <rPh sb="7" eb="9">
      <t>セタイ</t>
    </rPh>
    <rPh sb="10" eb="12">
      <t>ゲッシュウ</t>
    </rPh>
    <rPh sb="12" eb="13">
      <t>ガク</t>
    </rPh>
    <rPh sb="16" eb="18">
      <t>シカク</t>
    </rPh>
    <rPh sb="18" eb="20">
      <t>キジュン</t>
    </rPh>
    <rPh sb="21" eb="23">
      <t>イッパン</t>
    </rPh>
    <rPh sb="23" eb="25">
      <t>セタイ</t>
    </rPh>
    <rPh sb="26" eb="27">
      <t>クラ</t>
    </rPh>
    <rPh sb="28" eb="30">
      <t>カンワ</t>
    </rPh>
    <rPh sb="34" eb="36">
      <t>セタイ</t>
    </rPh>
    <phoneticPr fontId="1"/>
  </si>
  <si>
    <t>③世帯の月収額</t>
    <rPh sb="1" eb="3">
      <t>セタイ</t>
    </rPh>
    <rPh sb="4" eb="6">
      <t>ゲッシュウ</t>
    </rPh>
    <rPh sb="6" eb="7">
      <t>ガク</t>
    </rPh>
    <phoneticPr fontId="1"/>
  </si>
  <si>
    <t>裁量階層に該当するかどうかは、シート２の判定シートにて確認してください。</t>
    <rPh sb="0" eb="2">
      <t>サイリョウ</t>
    </rPh>
    <rPh sb="2" eb="4">
      <t>カイソウ</t>
    </rPh>
    <rPh sb="5" eb="7">
      <t>ガイトウ</t>
    </rPh>
    <rPh sb="20" eb="22">
      <t>ハンテイ</t>
    </rPh>
    <rPh sb="27" eb="29">
      <t>カクニン</t>
    </rPh>
    <phoneticPr fontId="1"/>
  </si>
  <si>
    <t>※経過措置により、昭和３１年４月１日以前に生まれた者も可</t>
    <rPh sb="1" eb="3">
      <t>ケイカ</t>
    </rPh>
    <rPh sb="3" eb="5">
      <t>ソチ</t>
    </rPh>
    <rPh sb="9" eb="11">
      <t>ショウワ</t>
    </rPh>
    <rPh sb="13" eb="14">
      <t>ネン</t>
    </rPh>
    <rPh sb="15" eb="16">
      <t>ガツ</t>
    </rPh>
    <rPh sb="17" eb="18">
      <t>ニチ</t>
    </rPh>
    <rPh sb="18" eb="20">
      <t>イゼン</t>
    </rPh>
    <rPh sb="21" eb="22">
      <t>ウ</t>
    </rPh>
    <rPh sb="25" eb="26">
      <t>モノ</t>
    </rPh>
    <rPh sb="27" eb="28">
      <t>カ</t>
    </rPh>
    <phoneticPr fontId="1"/>
  </si>
  <si>
    <t>① １～４級の身体障害者</t>
    <rPh sb="5" eb="6">
      <t>キュウ</t>
    </rPh>
    <rPh sb="7" eb="9">
      <t>シンタイ</t>
    </rPh>
    <rPh sb="9" eb="11">
      <t>ショウガイ</t>
    </rPh>
    <rPh sb="11" eb="12">
      <t>シャ</t>
    </rPh>
    <phoneticPr fontId="1"/>
  </si>
  <si>
    <t>② １～２級の精神障害者</t>
    <rPh sb="7" eb="9">
      <t>セイシン</t>
    </rPh>
    <rPh sb="11" eb="12">
      <t>シャ</t>
    </rPh>
    <phoneticPr fontId="1"/>
  </si>
  <si>
    <t>Ｑ６．</t>
    <phoneticPr fontId="1"/>
  </si>
  <si>
    <r>
      <rPr>
        <b/>
        <sz val="14"/>
        <color theme="1"/>
        <rFont val="HGPｺﾞｼｯｸM"/>
        <family val="3"/>
        <charset val="128"/>
      </rPr>
      <t>１８歳未満の同居親族を除いて</t>
    </r>
    <r>
      <rPr>
        <sz val="14"/>
        <color theme="1"/>
        <rFont val="HGPｺﾞｼｯｸM"/>
        <family val="3"/>
        <charset val="128"/>
      </rPr>
      <t>、世帯全員が</t>
    </r>
    <r>
      <rPr>
        <b/>
        <u/>
        <sz val="14"/>
        <color theme="1"/>
        <rFont val="HGPｺﾞｼｯｸM"/>
        <family val="3"/>
        <charset val="128"/>
      </rPr>
      <t/>
    </r>
    <rPh sb="2" eb="3">
      <t>サイ</t>
    </rPh>
    <rPh sb="3" eb="5">
      <t>ミマン</t>
    </rPh>
    <rPh sb="6" eb="8">
      <t>ドウキョ</t>
    </rPh>
    <rPh sb="8" eb="10">
      <t>シンゾク</t>
    </rPh>
    <rPh sb="11" eb="12">
      <t>ノゾ</t>
    </rPh>
    <rPh sb="15" eb="17">
      <t>セタイ</t>
    </rPh>
    <rPh sb="17" eb="19">
      <t>ゼンイン</t>
    </rPh>
    <phoneticPr fontId="1"/>
  </si>
  <si>
    <t>６０歳以上</t>
    <phoneticPr fontId="1"/>
  </si>
  <si>
    <t>である。</t>
    <phoneticPr fontId="1"/>
  </si>
  <si>
    <t>裁量階層には該当しません。</t>
    <rPh sb="0" eb="2">
      <t>サイリョウ</t>
    </rPh>
    <rPh sb="2" eb="4">
      <t>カイソウ</t>
    </rPh>
    <rPh sb="6" eb="8">
      <t>ガイトウ</t>
    </rPh>
    <phoneticPr fontId="1"/>
  </si>
  <si>
    <t>※このシートは、シート１の収入基準の判定に関係して、裁量階層であるかどうかの判定をするものです。</t>
    <rPh sb="13" eb="15">
      <t>シュウニュウ</t>
    </rPh>
    <rPh sb="15" eb="17">
      <t>キジュン</t>
    </rPh>
    <rPh sb="18" eb="20">
      <t>ハンテイ</t>
    </rPh>
    <rPh sb="21" eb="23">
      <t>カンケイ</t>
    </rPh>
    <rPh sb="26" eb="28">
      <t>サイリョウ</t>
    </rPh>
    <rPh sb="28" eb="30">
      <t>カイソウ</t>
    </rPh>
    <rPh sb="38" eb="40">
      <t>ハンテイ</t>
    </rPh>
    <phoneticPr fontId="1"/>
  </si>
  <si>
    <t>以下の全ての質問において、1つでも当てはまるものがあれば「○」を入力してください。</t>
    <rPh sb="0" eb="2">
      <t>イカ</t>
    </rPh>
    <rPh sb="3" eb="4">
      <t>スベ</t>
    </rPh>
    <rPh sb="6" eb="8">
      <t>シツモン</t>
    </rPh>
    <rPh sb="17" eb="18">
      <t>ア</t>
    </rPh>
    <rPh sb="32" eb="34">
      <t>ニュウリョク</t>
    </rPh>
    <phoneticPr fontId="1"/>
  </si>
  <si>
    <t>（世帯主本人を含む）</t>
    <phoneticPr fontId="1"/>
  </si>
  <si>
    <r>
      <rPr>
        <b/>
        <sz val="14"/>
        <color theme="1"/>
        <rFont val="HGPｺﾞｼｯｸM"/>
        <family val="3"/>
        <charset val="128"/>
      </rPr>
      <t>小学校就学前</t>
    </r>
    <r>
      <rPr>
        <sz val="14"/>
        <color theme="1"/>
        <rFont val="HGPｺﾞｼｯｸM"/>
        <family val="3"/>
        <charset val="128"/>
      </rPr>
      <t>の子供を含む世帯である。</t>
    </r>
    <rPh sb="0" eb="3">
      <t>ショウガッコウ</t>
    </rPh>
    <rPh sb="3" eb="6">
      <t>シュウガクマエ</t>
    </rPh>
    <rPh sb="7" eb="9">
      <t>コドモ</t>
    </rPh>
    <rPh sb="10" eb="11">
      <t>フク</t>
    </rPh>
    <rPh sb="12" eb="14">
      <t>セタイ</t>
    </rPh>
    <phoneticPr fontId="1"/>
  </si>
  <si>
    <t>次のいずれかにあてはまる同居親族がいる。（世帯主本人を含む）</t>
    <rPh sb="0" eb="1">
      <t>ツギ</t>
    </rPh>
    <rPh sb="12" eb="14">
      <t>ドウキョ</t>
    </rPh>
    <rPh sb="14" eb="16">
      <t>シンゾク</t>
    </rPh>
    <rPh sb="21" eb="24">
      <t>セタイヌシ</t>
    </rPh>
    <rPh sb="24" eb="26">
      <t>ホンニン</t>
    </rPh>
    <rPh sb="27" eb="28">
      <t>フク</t>
    </rPh>
    <phoneticPr fontId="1"/>
  </si>
  <si>
    <t>原子爆弾被爆者で厚生労働大臣の認定を受けている同居親族がいる。</t>
    <rPh sb="0" eb="2">
      <t>ゲンシ</t>
    </rPh>
    <rPh sb="2" eb="4">
      <t>バクダン</t>
    </rPh>
    <rPh sb="4" eb="7">
      <t>ヒバクシャ</t>
    </rPh>
    <rPh sb="8" eb="10">
      <t>コウセイ</t>
    </rPh>
    <rPh sb="10" eb="12">
      <t>ロウドウ</t>
    </rPh>
    <rPh sb="12" eb="14">
      <t>ダイジン</t>
    </rPh>
    <rPh sb="15" eb="17">
      <t>ニンテイ</t>
    </rPh>
    <rPh sb="18" eb="19">
      <t>ウ</t>
    </rPh>
    <rPh sb="23" eb="25">
      <t>ドウキョ</t>
    </rPh>
    <rPh sb="25" eb="27">
      <t>シンゾク</t>
    </rPh>
    <phoneticPr fontId="1"/>
  </si>
  <si>
    <t>海外からの引揚者で、引揚後５年以内の同居親族がいる。</t>
    <rPh sb="0" eb="2">
      <t>カイガイ</t>
    </rPh>
    <rPh sb="5" eb="6">
      <t>ヒ</t>
    </rPh>
    <rPh sb="6" eb="7">
      <t>ア</t>
    </rPh>
    <rPh sb="7" eb="8">
      <t>シャ</t>
    </rPh>
    <rPh sb="10" eb="11">
      <t>ヒ</t>
    </rPh>
    <rPh sb="11" eb="12">
      <t>ア</t>
    </rPh>
    <rPh sb="12" eb="13">
      <t>アト</t>
    </rPh>
    <rPh sb="14" eb="15">
      <t>ネン</t>
    </rPh>
    <rPh sb="15" eb="17">
      <t>イナイ</t>
    </rPh>
    <rPh sb="18" eb="20">
      <t>ドウキョ</t>
    </rPh>
    <rPh sb="20" eb="22">
      <t>シンゾク</t>
    </rPh>
    <phoneticPr fontId="1"/>
  </si>
  <si>
    <t>ハンセン病で国の指定する療養所にいた同居親族がいる。</t>
    <rPh sb="4" eb="5">
      <t>ビョウ</t>
    </rPh>
    <rPh sb="6" eb="7">
      <t>クニ</t>
    </rPh>
    <rPh sb="8" eb="10">
      <t>シテイ</t>
    </rPh>
    <rPh sb="12" eb="14">
      <t>リョウヨウ</t>
    </rPh>
    <rPh sb="14" eb="15">
      <t>ジョ</t>
    </rPh>
    <rPh sb="18" eb="20">
      <t>ドウキョ</t>
    </rPh>
    <rPh sb="20" eb="22">
      <t>シンゾク</t>
    </rPh>
    <phoneticPr fontId="1"/>
  </si>
  <si>
    <t>③ Ⓐの１ ～ Ｂの１ の療育手帳の交付を受けている。　</t>
    <rPh sb="13" eb="15">
      <t>リョウイク</t>
    </rPh>
    <rPh sb="15" eb="17">
      <t>テチョウ</t>
    </rPh>
    <rPh sb="18" eb="20">
      <t>コウフ</t>
    </rPh>
    <rPh sb="21" eb="22">
      <t>ウ</t>
    </rPh>
    <phoneticPr fontId="1"/>
  </si>
  <si>
    <t>④ 第１款症以上の戦傷病者手帳の交付を受けている。</t>
    <rPh sb="2" eb="3">
      <t>ダイ</t>
    </rPh>
    <rPh sb="4" eb="5">
      <t>カン</t>
    </rPh>
    <rPh sb="5" eb="6">
      <t>ショウ</t>
    </rPh>
    <rPh sb="6" eb="8">
      <t>イジョウ</t>
    </rPh>
    <rPh sb="9" eb="10">
      <t>イクサ</t>
    </rPh>
    <rPh sb="10" eb="11">
      <t>キズ</t>
    </rPh>
    <rPh sb="11" eb="12">
      <t>ビョウ</t>
    </rPh>
    <rPh sb="12" eb="13">
      <t>シャ</t>
    </rPh>
    <rPh sb="13" eb="15">
      <t>テチョウ</t>
    </rPh>
    <rPh sb="16" eb="18">
      <t>コウフ</t>
    </rPh>
    <rPh sb="19" eb="20">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</si>
</sst>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16"/>
      <color theme="1"/>
      <name val="HGPｺﾞｼｯｸM"/>
      <family val="3"/>
      <charset val="128"/>
    </font>
    <font>
      <sz val="12"/>
      <color theme="1"/>
      <name val="HGPｺﾞｼｯｸM"/>
      <family val="3"/>
      <charset val="128"/>
    </font>
    <font>
      <b/>
      <sz val="12"/>
      <color theme="1"/>
      <name val="HGPｺﾞｼｯｸM"/>
      <family val="3"/>
      <charset val="128"/>
    </font>
    <font>
      <b/>
      <sz val="20"/>
      <color theme="1"/>
      <name val="HGPｺﾞｼｯｸM"/>
      <family val="3"/>
      <charset val="128"/>
    </font>
    <font>
      <b/>
      <sz val="24"/>
      <color theme="1"/>
      <name val="HGPｺﾞｼｯｸM"/>
      <family val="3"/>
      <charset val="128"/>
    </font>
    <font>
      <b/>
      <sz val="11"/>
      <color theme="0"/>
      <name val="HGPｺﾞｼｯｸM"/>
      <family val="3"/>
      <charset val="128"/>
    </font>
    <font>
      <b/>
      <sz val="24"/>
      <color theme="0"/>
      <name val="HGPｺﾞｼｯｸM"/>
      <family val="3"/>
      <charset val="128"/>
    </font>
    <font>
      <sz val="14"/>
      <color theme="1"/>
      <name val="HGPｺﾞｼｯｸM"/>
      <family val="3"/>
      <charset val="128"/>
    </font>
    <font>
      <sz val="14"/>
      <color theme="1"/>
      <name val="ＭＳ Ｐゴシック"/>
      <family val="2"/>
      <charset val="128"/>
      <scheme val="minor"/>
    </font>
    <font>
      <sz val="12"/>
      <color theme="1"/>
      <name val="ＭＳ Ｐゴシック"/>
      <family val="2"/>
      <charset val="128"/>
      <scheme val="minor"/>
    </font>
    <font>
      <sz val="11"/>
      <color theme="0"/>
      <name val="ＭＳ Ｐゴシック"/>
      <family val="2"/>
      <charset val="128"/>
      <scheme val="minor"/>
    </font>
    <font>
      <sz val="12"/>
      <color theme="0"/>
      <name val="HGPｺﾞｼｯｸM"/>
      <family val="3"/>
      <charset val="128"/>
    </font>
    <font>
      <sz val="14"/>
      <color theme="0"/>
      <name val="HGPｺﾞｼｯｸM"/>
      <family val="3"/>
      <charset val="128"/>
    </font>
    <font>
      <b/>
      <sz val="28"/>
      <color theme="0"/>
      <name val="HGPｺﾞｼｯｸM"/>
      <family val="3"/>
      <charset val="128"/>
    </font>
    <font>
      <b/>
      <sz val="12"/>
      <color theme="0"/>
      <name val="HGPｺﾞｼｯｸM"/>
      <family val="3"/>
      <charset val="128"/>
    </font>
    <font>
      <sz val="9"/>
      <color theme="1"/>
      <name val="HGPｺﾞｼｯｸM"/>
      <family val="3"/>
      <charset val="128"/>
    </font>
    <font>
      <b/>
      <u/>
      <sz val="14"/>
      <color theme="1"/>
      <name val="HGPｺﾞｼｯｸM"/>
      <family val="3"/>
      <charset val="128"/>
    </font>
    <font>
      <b/>
      <sz val="28"/>
      <name val="HGPｺﾞｼｯｸM"/>
      <family val="3"/>
      <charset val="128"/>
    </font>
    <font>
      <b/>
      <sz val="14"/>
      <color theme="0"/>
      <name val="HGPｺﾞｼｯｸM"/>
      <family val="3"/>
      <charset val="128"/>
    </font>
    <font>
      <b/>
      <sz val="14"/>
      <name val="HGPｺﾞｼｯｸM"/>
      <family val="3"/>
      <charset val="128"/>
    </font>
  </fonts>
  <fills count="2">
    <fill>
      <patternFill patternType="none"/>
    </fill>
    <fill>
      <patternFill patternType="gray125"/>
    </fill>
  </fills>
  <borders count="25">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auto="1"/>
      </left>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176" fontId="2" fillId="0" borderId="0" xfId="0" applyNumberFormat="1" applyFont="1">
      <alignment vertical="center"/>
    </xf>
    <xf numFmtId="0" fontId="11" fillId="0" borderId="0" xfId="0" applyFont="1" applyBorder="1" applyAlignment="1">
      <alignment horizontal="center" vertical="center"/>
    </xf>
    <xf numFmtId="0" fontId="9" fillId="0" borderId="0" xfId="0" applyFont="1" applyAlignment="1">
      <alignment horizontal="center" vertical="center"/>
    </xf>
    <xf numFmtId="0" fontId="3" fillId="0" borderId="0" xfId="0" applyFont="1" applyBorder="1">
      <alignment vertical="center"/>
    </xf>
    <xf numFmtId="0" fontId="12" fillId="0" borderId="0" xfId="0" applyFont="1">
      <alignment vertical="center"/>
    </xf>
    <xf numFmtId="0" fontId="7" fillId="0" borderId="0" xfId="0" applyFont="1">
      <alignment vertical="center"/>
    </xf>
    <xf numFmtId="0" fontId="6" fillId="0" borderId="0" xfId="0" applyFont="1">
      <alignment vertical="center"/>
    </xf>
    <xf numFmtId="0" fontId="14" fillId="0" borderId="0" xfId="0" applyFont="1">
      <alignment vertical="center"/>
    </xf>
    <xf numFmtId="0" fontId="14" fillId="0" borderId="0" xfId="0" applyFont="1" applyBorder="1" applyAlignment="1">
      <alignment vertical="center"/>
    </xf>
    <xf numFmtId="0" fontId="0" fillId="0" borderId="0" xfId="0" applyAlignment="1">
      <alignment vertical="center"/>
    </xf>
    <xf numFmtId="0" fontId="14" fillId="0" borderId="0" xfId="0" applyFont="1" applyBorder="1">
      <alignment vertical="center"/>
    </xf>
    <xf numFmtId="176"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10"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15" fillId="0" borderId="0" xfId="0" applyFo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18" fillId="0" borderId="0" xfId="0" applyFont="1" applyBorder="1" applyAlignment="1">
      <alignment horizontal="center" vertical="center"/>
    </xf>
    <xf numFmtId="0" fontId="20" fillId="0" borderId="0" xfId="0" applyFont="1">
      <alignment vertical="center"/>
    </xf>
    <xf numFmtId="0" fontId="6" fillId="0" borderId="6" xfId="0" applyFont="1" applyBorder="1" applyAlignment="1" applyProtection="1">
      <alignment horizontal="center" vertical="center"/>
      <protection locked="0"/>
    </xf>
    <xf numFmtId="0" fontId="6" fillId="0" borderId="6" xfId="0" applyFont="1" applyBorder="1" applyProtection="1">
      <alignment vertical="center"/>
      <protection locked="0"/>
    </xf>
    <xf numFmtId="176" fontId="6" fillId="0" borderId="6" xfId="0" applyNumberFormat="1" applyFont="1" applyBorder="1" applyAlignment="1" applyProtection="1">
      <alignment vertical="center"/>
      <protection locked="0"/>
    </xf>
    <xf numFmtId="0" fontId="3" fillId="0" borderId="0" xfId="0" applyFont="1" applyAlignment="1">
      <alignment horizontal="left" vertical="center"/>
    </xf>
    <xf numFmtId="0" fontId="9" fillId="0" borderId="0" xfId="0" applyFont="1" applyAlignment="1">
      <alignment horizontal="center" vertical="center"/>
    </xf>
    <xf numFmtId="176"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19"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Protection="1">
      <alignment vertical="center"/>
      <protection locked="0"/>
    </xf>
    <xf numFmtId="0" fontId="6" fillId="0" borderId="0" xfId="0" applyFont="1" applyProtection="1">
      <alignment vertical="center"/>
    </xf>
    <xf numFmtId="0" fontId="13" fillId="0" borderId="0" xfId="0" applyFont="1">
      <alignment vertical="center"/>
    </xf>
    <xf numFmtId="176" fontId="3" fillId="0" borderId="0" xfId="0" applyNumberFormat="1" applyFont="1" applyBorder="1" applyAlignment="1" applyProtection="1">
      <alignment vertical="center"/>
      <protection locked="0"/>
    </xf>
    <xf numFmtId="0" fontId="7" fillId="0" borderId="0" xfId="0" applyFont="1" applyAlignment="1">
      <alignment vertical="center"/>
    </xf>
    <xf numFmtId="0" fontId="2" fillId="0" borderId="0" xfId="0" applyFont="1" applyBorder="1" applyAlignment="1">
      <alignment vertical="center"/>
    </xf>
    <xf numFmtId="0" fontId="6" fillId="0" borderId="0" xfId="0" applyFont="1" applyBorder="1" applyAlignment="1" applyProtection="1">
      <alignment horizontal="center" vertical="center"/>
      <protection locked="0"/>
    </xf>
    <xf numFmtId="0" fontId="2" fillId="0" borderId="0" xfId="0" applyFont="1" applyBorder="1">
      <alignment vertical="center"/>
    </xf>
    <xf numFmtId="0" fontId="2" fillId="0" borderId="20" xfId="0" applyFont="1" applyBorder="1">
      <alignment vertical="center"/>
    </xf>
    <xf numFmtId="0" fontId="6" fillId="0" borderId="19" xfId="0" applyFont="1" applyBorder="1">
      <alignment vertical="center"/>
    </xf>
    <xf numFmtId="0" fontId="6" fillId="0" borderId="0" xfId="0" applyFont="1" applyBorder="1" applyAlignment="1">
      <alignment horizontal="left" vertical="center"/>
    </xf>
    <xf numFmtId="176" fontId="6" fillId="0" borderId="0" xfId="0" applyNumberFormat="1" applyFont="1" applyBorder="1" applyAlignment="1" applyProtection="1">
      <alignment vertical="center"/>
      <protection locked="0"/>
    </xf>
    <xf numFmtId="0" fontId="12" fillId="0" borderId="0" xfId="0" applyFont="1" applyAlignment="1">
      <alignment horizontal="center" vertical="center"/>
    </xf>
    <xf numFmtId="0" fontId="12" fillId="0" borderId="6"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xf>
    <xf numFmtId="176" fontId="12" fillId="0" borderId="0" xfId="0" applyNumberFormat="1" applyFont="1">
      <alignment vertical="center"/>
    </xf>
    <xf numFmtId="0" fontId="12" fillId="0" borderId="0" xfId="0" applyFont="1" applyAlignment="1"/>
    <xf numFmtId="0" fontId="12" fillId="0" borderId="0" xfId="0" applyFont="1" applyAlignment="1">
      <alignment horizontal="center"/>
    </xf>
    <xf numFmtId="0" fontId="2" fillId="0" borderId="23" xfId="0" applyFont="1" applyBorder="1">
      <alignment vertical="center"/>
    </xf>
    <xf numFmtId="0" fontId="2" fillId="0" borderId="24" xfId="0" applyFont="1" applyBorder="1">
      <alignment vertical="center"/>
    </xf>
    <xf numFmtId="0" fontId="2" fillId="0" borderId="21" xfId="0" applyFont="1" applyBorder="1">
      <alignment vertical="center"/>
    </xf>
    <xf numFmtId="0" fontId="1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vertical="center"/>
    </xf>
    <xf numFmtId="0" fontId="12" fillId="0" borderId="22" xfId="0" applyFont="1" applyBorder="1" applyAlignment="1">
      <alignment vertical="center"/>
    </xf>
    <xf numFmtId="0" fontId="21" fillId="0" borderId="12" xfId="0" applyFont="1" applyBorder="1" applyAlignment="1">
      <alignment vertical="center"/>
    </xf>
    <xf numFmtId="0" fontId="12" fillId="0" borderId="0" xfId="0" applyFont="1" applyBorder="1" applyAlignment="1" applyProtection="1">
      <alignment horizontal="left" vertical="center"/>
      <protection locked="0"/>
    </xf>
    <xf numFmtId="0" fontId="13" fillId="0" borderId="0" xfId="0" applyFont="1" applyAlignment="1">
      <alignment horizontal="center" vertical="center"/>
    </xf>
    <xf numFmtId="0" fontId="19" fillId="0" borderId="0" xfId="0" applyFont="1" applyBorder="1" applyAlignment="1">
      <alignment vertical="center"/>
    </xf>
    <xf numFmtId="0" fontId="22" fillId="0" borderId="0" xfId="0" applyFont="1" applyBorder="1" applyAlignment="1">
      <alignment horizontal="center" vertical="center"/>
    </xf>
    <xf numFmtId="176" fontId="3" fillId="0" borderId="0" xfId="0" applyNumberFormat="1" applyFont="1" applyBorder="1" applyAlignment="1">
      <alignment vertical="center"/>
    </xf>
    <xf numFmtId="0" fontId="23" fillId="0" borderId="0" xfId="0" applyFont="1" applyBorder="1" applyAlignment="1">
      <alignment vertical="center"/>
    </xf>
    <xf numFmtId="176" fontId="16" fillId="0" borderId="0" xfId="0" applyNumberFormat="1" applyFont="1" applyBorder="1" applyAlignment="1">
      <alignment horizontal="center" vertical="center"/>
    </xf>
    <xf numFmtId="0" fontId="6" fillId="0" borderId="0" xfId="0" applyFont="1" applyBorder="1" applyProtection="1">
      <alignment vertical="center"/>
      <protection locked="0"/>
    </xf>
    <xf numFmtId="0" fontId="6" fillId="0" borderId="0" xfId="0" applyFont="1" applyBorder="1">
      <alignment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9" fillId="0" borderId="0" xfId="0" applyFont="1" applyAlignment="1">
      <alignment horizontal="center" vertical="center"/>
    </xf>
    <xf numFmtId="176" fontId="3" fillId="0" borderId="0"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176" fontId="3" fillId="0" borderId="1"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0" fontId="19" fillId="0" borderId="0"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19" fillId="0" borderId="0" xfId="0" applyFont="1" applyBorder="1" applyAlignment="1">
      <alignment horizontal="left" vertical="center" wrapText="1"/>
    </xf>
    <xf numFmtId="0" fontId="16"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6" fontId="17" fillId="0" borderId="15"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0" borderId="17" xfId="0" applyNumberFormat="1" applyFont="1" applyBorder="1" applyAlignment="1">
      <alignment horizontal="center" vertical="center"/>
    </xf>
    <xf numFmtId="176" fontId="17" fillId="0" borderId="18" xfId="0" applyNumberFormat="1"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176" fontId="16" fillId="0" borderId="7"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17" fillId="0" borderId="0" xfId="0" applyNumberFormat="1" applyFont="1" applyBorder="1" applyAlignment="1">
      <alignment horizontal="center" vertical="center"/>
    </xf>
    <xf numFmtId="0" fontId="16"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wrapText="1"/>
    </xf>
    <xf numFmtId="0" fontId="6" fillId="0" borderId="12"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cellXfs>
  <cellStyles count="1">
    <cellStyle name="標準" xfId="0" builtinId="0"/>
  </cellStyles>
  <dxfs count="32">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9" defaultPivotStyle="PivotStyleLight16"/>
  <colors>
    <mruColors>
      <color rgb="FFFA1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152399</xdr:rowOff>
    </xdr:from>
    <xdr:to>
      <xdr:col>9</xdr:col>
      <xdr:colOff>9525</xdr:colOff>
      <xdr:row>3</xdr:row>
      <xdr:rowOff>152399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71525" y="152399"/>
          <a:ext cx="5953125" cy="5238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676275</xdr:colOff>
      <xdr:row>1</xdr:row>
      <xdr:rowOff>0</xdr:rowOff>
    </xdr:from>
    <xdr:ext cx="4819589" cy="49244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85875" y="180975"/>
          <a:ext cx="481958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400" b="1">
              <a:solidFill>
                <a:schemeClr val="bg1"/>
              </a:solidFill>
              <a:latin typeface="HG丸ｺﾞｼｯｸM-PRO" pitchFamily="50" charset="-128"/>
              <a:ea typeface="HG丸ｺﾞｼｯｸM-PRO" pitchFamily="50" charset="-128"/>
            </a:rPr>
            <a:t>収入基準早わかりチェックシート</a:t>
          </a:r>
          <a:endParaRPr kumimoji="1" lang="en-US" altLang="ja-JP" sz="2400" b="1">
            <a:solidFill>
              <a:schemeClr val="bg1"/>
            </a:solidFill>
            <a:latin typeface="HG丸ｺﾞｼｯｸM-PRO" pitchFamily="50" charset="-128"/>
            <a:ea typeface="HG丸ｺﾞｼｯｸM-PRO" pitchFamily="50" charset="-128"/>
          </a:endParaRPr>
        </a:p>
      </xdr:txBody>
    </xdr:sp>
    <xdr:clientData/>
  </xdr:oneCellAnchor>
  <xdr:twoCellAnchor>
    <xdr:from>
      <xdr:col>0</xdr:col>
      <xdr:colOff>114299</xdr:colOff>
      <xdr:row>32</xdr:row>
      <xdr:rowOff>257175</xdr:rowOff>
    </xdr:from>
    <xdr:to>
      <xdr:col>1</xdr:col>
      <xdr:colOff>790574</xdr:colOff>
      <xdr:row>34</xdr:row>
      <xdr:rowOff>9525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14299" y="6515100"/>
          <a:ext cx="1114425" cy="476250"/>
        </a:xfrm>
        <a:prstGeom prst="roundRect">
          <a:avLst/>
        </a:prstGeom>
        <a:solidFill>
          <a:srgbClr val="FA12F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0</xdr:col>
      <xdr:colOff>114300</xdr:colOff>
      <xdr:row>32</xdr:row>
      <xdr:rowOff>295275</xdr:rowOff>
    </xdr:from>
    <xdr:ext cx="1111586" cy="39241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4300" y="6553200"/>
          <a:ext cx="111158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800" b="1">
              <a:solidFill>
                <a:schemeClr val="bg1"/>
              </a:solidFill>
              <a:latin typeface="HG丸ｺﾞｼｯｸM-PRO" pitchFamily="50" charset="-128"/>
              <a:ea typeface="HG丸ｺﾞｼｯｸM-PRO" pitchFamily="50" charset="-128"/>
            </a:rPr>
            <a:t>結果判定</a:t>
          </a:r>
          <a:endParaRPr kumimoji="1" lang="en-US" altLang="ja-JP" sz="1800" b="1">
            <a:solidFill>
              <a:schemeClr val="bg1"/>
            </a:solidFill>
            <a:latin typeface="HG丸ｺﾞｼｯｸM-PRO" pitchFamily="50" charset="-128"/>
            <a:ea typeface="HG丸ｺﾞｼｯｸM-PRO" pitchFamily="50" charset="-128"/>
          </a:endParaRPr>
        </a:p>
      </xdr:txBody>
    </xdr:sp>
    <xdr:clientData/>
  </xdr:oneCellAnchor>
  <xdr:twoCellAnchor>
    <xdr:from>
      <xdr:col>3</xdr:col>
      <xdr:colOff>19050</xdr:colOff>
      <xdr:row>31</xdr:row>
      <xdr:rowOff>133351</xdr:rowOff>
    </xdr:from>
    <xdr:to>
      <xdr:col>4</xdr:col>
      <xdr:colOff>0</xdr:colOff>
      <xdr:row>35</xdr:row>
      <xdr:rowOff>38101</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857375" y="5762626"/>
          <a:ext cx="714375" cy="10287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0</xdr:colOff>
      <xdr:row>33</xdr:row>
      <xdr:rowOff>76200</xdr:rowOff>
    </xdr:from>
    <xdr:to>
      <xdr:col>2</xdr:col>
      <xdr:colOff>304800</xdr:colOff>
      <xdr:row>33</xdr:row>
      <xdr:rowOff>257175</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1228725" y="5572125"/>
          <a:ext cx="30480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0</xdr:colOff>
      <xdr:row>41</xdr:row>
      <xdr:rowOff>66675</xdr:rowOff>
    </xdr:from>
    <xdr:to>
      <xdr:col>2</xdr:col>
      <xdr:colOff>104775</xdr:colOff>
      <xdr:row>42</xdr:row>
      <xdr:rowOff>152400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419100" y="7562850"/>
          <a:ext cx="904875" cy="323850"/>
        </a:xfrm>
        <a:prstGeom prst="wedgeRoundRectCallout">
          <a:avLst>
            <a:gd name="adj1" fmla="val 73045"/>
            <a:gd name="adj2" fmla="val -4373"/>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endParaRPr>
        </a:p>
      </xdr:txBody>
    </xdr:sp>
    <xdr:clientData/>
  </xdr:twoCellAnchor>
  <xdr:twoCellAnchor>
    <xdr:from>
      <xdr:col>4</xdr:col>
      <xdr:colOff>57149</xdr:colOff>
      <xdr:row>41</xdr:row>
      <xdr:rowOff>66675</xdr:rowOff>
    </xdr:from>
    <xdr:to>
      <xdr:col>5</xdr:col>
      <xdr:colOff>180974</xdr:colOff>
      <xdr:row>43</xdr:row>
      <xdr:rowOff>19051</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2371724" y="7562850"/>
          <a:ext cx="1266825" cy="428626"/>
        </a:xfrm>
        <a:prstGeom prst="wedgeRoundRectCallout">
          <a:avLst>
            <a:gd name="adj1" fmla="val 61617"/>
            <a:gd name="adj2" fmla="val -796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endParaRPr>
        </a:p>
      </xdr:txBody>
    </xdr:sp>
    <xdr:clientData/>
  </xdr:twoCellAnchor>
  <xdr:oneCellAnchor>
    <xdr:from>
      <xdr:col>1</xdr:col>
      <xdr:colOff>0</xdr:colOff>
      <xdr:row>41</xdr:row>
      <xdr:rowOff>95250</xdr:rowOff>
    </xdr:from>
    <xdr:ext cx="928844" cy="292452"/>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9600" y="8201025"/>
          <a:ext cx="92884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latin typeface="HGPｺﾞｼｯｸM" pitchFamily="50" charset="-128"/>
              <a:ea typeface="HGPｺﾞｼｯｸM" pitchFamily="50" charset="-128"/>
            </a:rPr>
            <a:t>年齢を入力</a:t>
          </a:r>
        </a:p>
      </xdr:txBody>
    </xdr:sp>
    <xdr:clientData/>
  </xdr:oneCellAnchor>
  <xdr:oneCellAnchor>
    <xdr:from>
      <xdr:col>4</xdr:col>
      <xdr:colOff>44957</xdr:colOff>
      <xdr:row>41</xdr:row>
      <xdr:rowOff>38100</xdr:rowOff>
    </xdr:from>
    <xdr:ext cx="1261884" cy="492571"/>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0507" y="8486775"/>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latin typeface="HGPｺﾞｼｯｸM" pitchFamily="50" charset="-128"/>
              <a:ea typeface="HGPｺﾞｼｯｸM" pitchFamily="50" charset="-128"/>
            </a:rPr>
            <a:t>年間「支払金額」</a:t>
          </a:r>
          <a:br>
            <a:rPr kumimoji="1" lang="en-US" altLang="ja-JP" sz="1200">
              <a:latin typeface="HGPｺﾞｼｯｸM" pitchFamily="50" charset="-128"/>
              <a:ea typeface="HGPｺﾞｼｯｸM" pitchFamily="50" charset="-128"/>
            </a:rPr>
          </a:br>
          <a:r>
            <a:rPr kumimoji="1" lang="ja-JP" altLang="en-US" sz="1200">
              <a:latin typeface="HGPｺﾞｼｯｸM" pitchFamily="50" charset="-128"/>
              <a:ea typeface="HGPｺﾞｼｯｸM" pitchFamily="50" charset="-128"/>
            </a:rPr>
            <a:t>を入力</a:t>
          </a:r>
        </a:p>
      </xdr:txBody>
    </xdr:sp>
    <xdr:clientData/>
  </xdr:oneCellAnchor>
  <xdr:twoCellAnchor>
    <xdr:from>
      <xdr:col>0</xdr:col>
      <xdr:colOff>228600</xdr:colOff>
      <xdr:row>39</xdr:row>
      <xdr:rowOff>9526</xdr:rowOff>
    </xdr:from>
    <xdr:to>
      <xdr:col>0</xdr:col>
      <xdr:colOff>419100</xdr:colOff>
      <xdr:row>54</xdr:row>
      <xdr:rowOff>190501</xdr:rowOff>
    </xdr:to>
    <xdr:sp macro="" textlink="">
      <xdr:nvSpPr>
        <xdr:cNvPr id="12" name="左中かっこ 11">
          <a:extLst>
            <a:ext uri="{FF2B5EF4-FFF2-40B4-BE49-F238E27FC236}">
              <a16:creationId xmlns:a16="http://schemas.microsoft.com/office/drawing/2014/main" id="{00000000-0008-0000-0000-00000C000000}"/>
            </a:ext>
          </a:extLst>
        </xdr:cNvPr>
        <xdr:cNvSpPr/>
      </xdr:nvSpPr>
      <xdr:spPr>
        <a:xfrm>
          <a:off x="228600" y="8001001"/>
          <a:ext cx="190500" cy="33147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9525</xdr:colOff>
      <xdr:row>36</xdr:row>
      <xdr:rowOff>104775</xdr:rowOff>
    </xdr:from>
    <xdr:to>
      <xdr:col>9</xdr:col>
      <xdr:colOff>962025</xdr:colOff>
      <xdr:row>36</xdr:row>
      <xdr:rowOff>104775</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9525" y="6448425"/>
          <a:ext cx="6943725" cy="0"/>
        </a:xfrm>
        <a:prstGeom prst="line">
          <a:avLst/>
        </a:prstGeom>
        <a:ln w="28575" cmpd="sng">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0</xdr:row>
      <xdr:rowOff>152399</xdr:rowOff>
    </xdr:from>
    <xdr:to>
      <xdr:col>8</xdr:col>
      <xdr:colOff>866775</xdr:colOff>
      <xdr:row>3</xdr:row>
      <xdr:rowOff>152399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00075" y="152399"/>
          <a:ext cx="5248275" cy="5238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3</xdr:col>
      <xdr:colOff>333375</xdr:colOff>
      <xdr:row>1</xdr:row>
      <xdr:rowOff>0</xdr:rowOff>
    </xdr:from>
    <xdr:ext cx="3583610" cy="49244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90650" y="180975"/>
          <a:ext cx="358361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400" b="1">
              <a:solidFill>
                <a:schemeClr val="bg1"/>
              </a:solidFill>
              <a:latin typeface="HG丸ｺﾞｼｯｸM-PRO" pitchFamily="50" charset="-128"/>
              <a:ea typeface="HG丸ｺﾞｼｯｸM-PRO" pitchFamily="50" charset="-128"/>
            </a:rPr>
            <a:t>裁量階層チェックシート</a:t>
          </a:r>
          <a:endParaRPr kumimoji="1" lang="en-US" altLang="ja-JP" sz="2400" b="1">
            <a:solidFill>
              <a:schemeClr val="bg1"/>
            </a:solidFill>
            <a:latin typeface="HG丸ｺﾞｼｯｸM-PRO" pitchFamily="50" charset="-128"/>
            <a:ea typeface="HG丸ｺﾞｼｯｸM-PRO" pitchFamily="50" charset="-128"/>
          </a:endParaRPr>
        </a:p>
      </xdr:txBody>
    </xdr:sp>
    <xdr:clientData/>
  </xdr:oneCellAnchor>
  <xdr:twoCellAnchor>
    <xdr:from>
      <xdr:col>0</xdr:col>
      <xdr:colOff>114299</xdr:colOff>
      <xdr:row>34</xdr:row>
      <xdr:rowOff>85726</xdr:rowOff>
    </xdr:from>
    <xdr:to>
      <xdr:col>3</xdr:col>
      <xdr:colOff>314325</xdr:colOff>
      <xdr:row>34</xdr:row>
      <xdr:rowOff>542926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14299" y="6991351"/>
          <a:ext cx="1257301" cy="457200"/>
        </a:xfrm>
        <a:prstGeom prst="roundRect">
          <a:avLst/>
        </a:prstGeom>
        <a:solidFill>
          <a:srgbClr val="FA12F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0</xdr:col>
      <xdr:colOff>180975</xdr:colOff>
      <xdr:row>34</xdr:row>
      <xdr:rowOff>123825</xdr:rowOff>
    </xdr:from>
    <xdr:ext cx="1111586" cy="39241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80975" y="7029450"/>
          <a:ext cx="111158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800" b="1">
              <a:solidFill>
                <a:schemeClr val="bg1"/>
              </a:solidFill>
              <a:latin typeface="HG丸ｺﾞｼｯｸM-PRO" pitchFamily="50" charset="-128"/>
              <a:ea typeface="HG丸ｺﾞｼｯｸM-PRO" pitchFamily="50" charset="-128"/>
            </a:rPr>
            <a:t>結果判定</a:t>
          </a:r>
          <a:endParaRPr kumimoji="1" lang="en-US" altLang="ja-JP" sz="1800" b="1">
            <a:solidFill>
              <a:schemeClr val="bg1"/>
            </a:solidFill>
            <a:latin typeface="HG丸ｺﾞｼｯｸM-PRO" pitchFamily="50" charset="-128"/>
            <a:ea typeface="HG丸ｺﾞｼｯｸM-PRO" pitchFamily="50" charset="-128"/>
          </a:endParaRPr>
        </a:p>
      </xdr:txBody>
    </xdr:sp>
    <xdr:clientData/>
  </xdr:oneCellAnchor>
  <xdr:twoCellAnchor>
    <xdr:from>
      <xdr:col>4</xdr:col>
      <xdr:colOff>123825</xdr:colOff>
      <xdr:row>34</xdr:row>
      <xdr:rowOff>1</xdr:rowOff>
    </xdr:from>
    <xdr:to>
      <xdr:col>4</xdr:col>
      <xdr:colOff>1019175</xdr:colOff>
      <xdr:row>35</xdr:row>
      <xdr:rowOff>28576</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914525" y="6905626"/>
          <a:ext cx="895350" cy="6096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438150</xdr:colOff>
      <xdr:row>34</xdr:row>
      <xdr:rowOff>238125</xdr:rowOff>
    </xdr:from>
    <xdr:to>
      <xdr:col>4</xdr:col>
      <xdr:colOff>9525</xdr:colOff>
      <xdr:row>35</xdr:row>
      <xdr:rowOff>57150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1495425" y="7143750"/>
          <a:ext cx="304800" cy="18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view="pageBreakPreview" zoomScaleNormal="100" zoomScaleSheetLayoutView="100" workbookViewId="0">
      <selection activeCell="H9" sqref="H9:I10"/>
    </sheetView>
  </sheetViews>
  <sheetFormatPr defaultRowHeight="13.5" x14ac:dyDescent="0.15"/>
  <cols>
    <col min="1" max="1" width="5.75" customWidth="1"/>
    <col min="2" max="2" width="11.875" customWidth="1"/>
    <col min="3" max="3" width="4.25" customWidth="1"/>
    <col min="4" max="4" width="9.625" customWidth="1"/>
    <col min="5" max="5" width="15" customWidth="1"/>
    <col min="6" max="6" width="4.5" customWidth="1"/>
    <col min="7" max="7" width="13.625" customWidth="1"/>
    <col min="8" max="8" width="8.75" customWidth="1"/>
    <col min="9" max="9" width="12.5" customWidth="1"/>
    <col min="10" max="10" width="14" customWidth="1"/>
  </cols>
  <sheetData>
    <row r="1" spans="1:11" ht="14.25" customHeight="1" x14ac:dyDescent="0.15"/>
    <row r="2" spans="1:11" ht="13.5" customHeight="1" x14ac:dyDescent="0.15">
      <c r="A2" s="79"/>
      <c r="B2" s="79"/>
      <c r="C2" s="79"/>
      <c r="D2" s="79"/>
      <c r="E2" s="79"/>
      <c r="F2" s="79"/>
      <c r="G2" s="79"/>
      <c r="H2" s="79"/>
      <c r="I2" s="79"/>
      <c r="J2" s="1"/>
      <c r="K2" s="1"/>
    </row>
    <row r="3" spans="1:11" ht="13.5" customHeight="1" x14ac:dyDescent="0.15">
      <c r="A3" s="79"/>
      <c r="B3" s="79"/>
      <c r="C3" s="79"/>
      <c r="D3" s="79"/>
      <c r="E3" s="79"/>
      <c r="F3" s="79"/>
      <c r="G3" s="79"/>
      <c r="H3" s="79"/>
      <c r="I3" s="79"/>
      <c r="J3" s="1"/>
      <c r="K3" s="1"/>
    </row>
    <row r="4" spans="1:11" ht="22.5" customHeight="1" x14ac:dyDescent="0.15">
      <c r="A4" s="12"/>
      <c r="B4" s="12"/>
      <c r="C4" s="12"/>
      <c r="D4" s="12"/>
      <c r="E4" s="12"/>
      <c r="F4" s="12"/>
      <c r="G4" s="12"/>
      <c r="H4" s="12"/>
      <c r="I4" s="12"/>
      <c r="J4" s="1"/>
      <c r="K4" s="1"/>
    </row>
    <row r="5" spans="1:11" ht="16.5" customHeight="1" x14ac:dyDescent="0.15">
      <c r="A5" s="5" t="s">
        <v>44</v>
      </c>
      <c r="C5" s="4"/>
      <c r="D5" s="4"/>
      <c r="E5" s="4"/>
      <c r="F5" s="1"/>
      <c r="G5" s="1"/>
      <c r="H5" s="1"/>
      <c r="I5" s="1"/>
      <c r="J5" s="1"/>
      <c r="K5" s="1"/>
    </row>
    <row r="6" spans="1:11" ht="16.5" customHeight="1" x14ac:dyDescent="0.15">
      <c r="A6" s="5" t="s">
        <v>45</v>
      </c>
      <c r="C6" s="4"/>
      <c r="D6" s="4"/>
      <c r="E6" s="4"/>
      <c r="F6" s="1"/>
      <c r="G6" s="1"/>
      <c r="H6" s="1"/>
      <c r="I6" s="1"/>
      <c r="J6" s="1"/>
      <c r="K6" s="1"/>
    </row>
    <row r="7" spans="1:11" ht="10.5" customHeight="1" x14ac:dyDescent="0.15">
      <c r="A7" s="5"/>
      <c r="C7" s="4"/>
      <c r="D7" s="4"/>
      <c r="E7" s="4"/>
      <c r="F7" s="1"/>
      <c r="G7" s="1"/>
      <c r="H7" s="1"/>
      <c r="I7" s="1"/>
      <c r="J7" s="1"/>
      <c r="K7" s="1"/>
    </row>
    <row r="8" spans="1:11" ht="24.75" customHeight="1" thickBot="1" x14ac:dyDescent="0.2">
      <c r="A8" s="81" t="s">
        <v>49</v>
      </c>
      <c r="B8" s="82"/>
      <c r="C8" s="82"/>
      <c r="D8" s="82"/>
      <c r="E8" s="82"/>
      <c r="F8" s="82"/>
      <c r="G8" s="82"/>
      <c r="H8" s="2" t="s">
        <v>0</v>
      </c>
      <c r="I8" s="3"/>
      <c r="J8" s="1"/>
      <c r="K8" s="1"/>
    </row>
    <row r="9" spans="1:11" s="3" customFormat="1" ht="14.25" thickTop="1" x14ac:dyDescent="0.15">
      <c r="A9" s="82"/>
      <c r="B9" s="82"/>
      <c r="C9" s="82"/>
      <c r="D9" s="82"/>
      <c r="E9" s="82"/>
      <c r="F9" s="82"/>
      <c r="G9" s="82"/>
      <c r="H9" s="90"/>
      <c r="I9" s="91"/>
      <c r="J9" s="87" t="s">
        <v>10</v>
      </c>
    </row>
    <row r="10" spans="1:11" ht="14.25" thickBot="1" x14ac:dyDescent="0.2">
      <c r="A10" s="82"/>
      <c r="B10" s="82"/>
      <c r="C10" s="82"/>
      <c r="D10" s="82"/>
      <c r="E10" s="82"/>
      <c r="F10" s="82"/>
      <c r="G10" s="82"/>
      <c r="H10" s="92"/>
      <c r="I10" s="93"/>
      <c r="J10" s="87"/>
      <c r="K10" s="1"/>
    </row>
    <row r="11" spans="1:11" ht="14.25" customHeight="1" thickTop="1" x14ac:dyDescent="0.15">
      <c r="A11" s="6"/>
      <c r="B11" s="6"/>
      <c r="C11" s="6"/>
      <c r="D11" s="6"/>
      <c r="E11" s="6"/>
      <c r="F11" s="6"/>
      <c r="G11" s="6"/>
      <c r="H11" s="7"/>
      <c r="I11" s="7"/>
      <c r="J11" s="7"/>
      <c r="K11" s="1"/>
    </row>
    <row r="12" spans="1:11" ht="17.25" x14ac:dyDescent="0.15">
      <c r="A12" s="81" t="s">
        <v>39</v>
      </c>
      <c r="B12" s="82"/>
      <c r="C12" s="82"/>
      <c r="D12" s="82"/>
      <c r="E12" s="82"/>
      <c r="F12" s="82"/>
      <c r="G12" s="82"/>
      <c r="H12" s="13" t="s">
        <v>1</v>
      </c>
      <c r="I12" s="3"/>
      <c r="J12" s="1"/>
      <c r="K12" s="1"/>
    </row>
    <row r="13" spans="1:11" ht="18" customHeight="1" x14ac:dyDescent="0.15">
      <c r="A13" s="82"/>
      <c r="B13" s="82"/>
      <c r="C13" s="82"/>
      <c r="D13" s="82"/>
      <c r="E13" s="82"/>
      <c r="F13" s="82"/>
      <c r="G13" s="82"/>
      <c r="H13" s="80">
        <f>SUM(J16,J21,J23,J27,J29,J31)</f>
        <v>0</v>
      </c>
      <c r="I13" s="80"/>
      <c r="J13" s="88" t="s">
        <v>10</v>
      </c>
      <c r="K13" s="1"/>
    </row>
    <row r="14" spans="1:11" ht="14.25" customHeight="1" x14ac:dyDescent="0.15">
      <c r="A14" s="82"/>
      <c r="B14" s="82"/>
      <c r="C14" s="82"/>
      <c r="D14" s="82"/>
      <c r="E14" s="82"/>
      <c r="F14" s="82"/>
      <c r="G14" s="82"/>
      <c r="H14" s="80"/>
      <c r="I14" s="80"/>
      <c r="J14" s="88"/>
      <c r="K14" s="1"/>
    </row>
    <row r="15" spans="1:11" ht="14.25" customHeight="1" thickBot="1" x14ac:dyDescent="0.2">
      <c r="A15" s="6"/>
      <c r="B15" s="6"/>
      <c r="C15" s="6"/>
      <c r="D15" s="6"/>
      <c r="E15" s="6"/>
      <c r="F15" s="6"/>
      <c r="G15" s="6"/>
      <c r="H15" s="8"/>
      <c r="I15" s="8"/>
      <c r="J15" s="1"/>
      <c r="K15" s="1"/>
    </row>
    <row r="16" spans="1:11" ht="15.75" customHeight="1" thickTop="1" thickBot="1" x14ac:dyDescent="0.2">
      <c r="A16" s="27" t="s">
        <v>2</v>
      </c>
      <c r="B16" s="16" t="s">
        <v>36</v>
      </c>
      <c r="C16" s="1"/>
      <c r="D16" s="1"/>
      <c r="E16" s="1"/>
      <c r="F16" s="1"/>
      <c r="G16" s="1"/>
      <c r="H16" s="31"/>
      <c r="I16" s="1" t="s">
        <v>7</v>
      </c>
      <c r="J16" s="10">
        <f>380000*H16</f>
        <v>0</v>
      </c>
      <c r="K16" s="1"/>
    </row>
    <row r="17" spans="1:11" ht="15.75" customHeight="1" thickTop="1" x14ac:dyDescent="0.15">
      <c r="A17" s="27"/>
      <c r="B17" s="16"/>
      <c r="C17" s="1"/>
      <c r="D17" s="1"/>
      <c r="E17" s="1"/>
      <c r="F17" s="1"/>
      <c r="G17" s="1"/>
      <c r="H17" s="27"/>
      <c r="I17" s="1"/>
      <c r="J17" s="10"/>
      <c r="K17" s="1"/>
    </row>
    <row r="18" spans="1:11" ht="15.75" customHeight="1" x14ac:dyDescent="0.15">
      <c r="A18" s="27" t="s">
        <v>3</v>
      </c>
      <c r="B18" s="16" t="s">
        <v>37</v>
      </c>
      <c r="C18" s="1"/>
      <c r="D18" s="1"/>
      <c r="E18" s="1"/>
      <c r="F18" s="1"/>
      <c r="G18" s="1"/>
      <c r="H18" s="28"/>
      <c r="I18" s="1"/>
      <c r="J18" s="10"/>
      <c r="K18" s="1"/>
    </row>
    <row r="19" spans="1:11" ht="15.75" customHeight="1" x14ac:dyDescent="0.15">
      <c r="A19" s="27"/>
      <c r="B19" s="16" t="s">
        <v>38</v>
      </c>
      <c r="C19" s="1"/>
      <c r="D19" s="1"/>
      <c r="E19" s="1"/>
      <c r="F19" s="1"/>
      <c r="G19" s="1"/>
      <c r="H19" s="28"/>
      <c r="I19" s="1"/>
      <c r="J19" s="10"/>
      <c r="K19" s="1"/>
    </row>
    <row r="20" spans="1:11" ht="15.75" customHeight="1" thickBot="1" x14ac:dyDescent="0.2">
      <c r="A20" s="27"/>
      <c r="B20" s="16"/>
      <c r="C20" s="1"/>
      <c r="D20" s="1"/>
      <c r="E20" s="1"/>
      <c r="F20" s="1"/>
      <c r="G20" s="1"/>
      <c r="H20" s="28"/>
      <c r="I20" s="1"/>
      <c r="J20" s="10"/>
      <c r="K20" s="1"/>
    </row>
    <row r="21" spans="1:11" ht="15.75" customHeight="1" thickTop="1" thickBot="1" x14ac:dyDescent="0.2">
      <c r="A21" s="27"/>
      <c r="B21" s="16" t="s">
        <v>43</v>
      </c>
      <c r="C21" s="1"/>
      <c r="D21" s="1"/>
      <c r="E21" s="1"/>
      <c r="F21" s="1"/>
      <c r="G21" s="1"/>
      <c r="H21" s="31"/>
      <c r="I21" s="1" t="s">
        <v>7</v>
      </c>
      <c r="J21" s="10">
        <f>270000*H21</f>
        <v>0</v>
      </c>
      <c r="K21" s="1"/>
    </row>
    <row r="22" spans="1:11" ht="15.75" customHeight="1" thickTop="1" thickBot="1" x14ac:dyDescent="0.2">
      <c r="A22" s="27"/>
      <c r="B22" s="16"/>
      <c r="C22" s="1"/>
      <c r="D22" s="1"/>
      <c r="E22" s="1"/>
      <c r="F22" s="1"/>
      <c r="G22" s="1"/>
      <c r="H22" s="28"/>
      <c r="I22" s="1"/>
      <c r="J22" s="10"/>
      <c r="K22" s="1"/>
    </row>
    <row r="23" spans="1:11" ht="15.75" customHeight="1" thickTop="1" thickBot="1" x14ac:dyDescent="0.2">
      <c r="A23" s="27"/>
      <c r="B23" s="16" t="s">
        <v>42</v>
      </c>
      <c r="C23" s="1"/>
      <c r="D23" s="1"/>
      <c r="E23" s="1"/>
      <c r="F23" s="1"/>
      <c r="G23" s="1"/>
      <c r="H23" s="31"/>
      <c r="I23" s="1" t="s">
        <v>7</v>
      </c>
      <c r="J23" s="10">
        <f>400000*H23</f>
        <v>0</v>
      </c>
      <c r="K23" s="1"/>
    </row>
    <row r="24" spans="1:11" ht="9.75" customHeight="1" thickTop="1" x14ac:dyDescent="0.15">
      <c r="A24" s="27"/>
      <c r="B24" s="16"/>
      <c r="C24" s="1"/>
      <c r="D24" s="1"/>
      <c r="E24" s="1"/>
      <c r="F24" s="1"/>
      <c r="G24" s="1"/>
      <c r="H24" s="28"/>
      <c r="I24" s="1"/>
      <c r="J24" s="10"/>
      <c r="K24" s="1"/>
    </row>
    <row r="25" spans="1:11" ht="15.75" customHeight="1" x14ac:dyDescent="0.15">
      <c r="A25" s="27"/>
      <c r="B25" s="30" t="s">
        <v>46</v>
      </c>
      <c r="C25" s="1"/>
      <c r="D25" s="1"/>
      <c r="E25" s="1"/>
      <c r="F25" s="1"/>
      <c r="G25" s="1"/>
      <c r="H25" s="28"/>
      <c r="I25" s="1"/>
      <c r="J25" s="10"/>
      <c r="K25" s="1"/>
    </row>
    <row r="26" spans="1:11" ht="9.75" customHeight="1" thickBot="1" x14ac:dyDescent="0.2">
      <c r="A26" s="27"/>
      <c r="B26" s="16"/>
      <c r="C26" s="1"/>
      <c r="D26" s="1"/>
      <c r="E26" s="1"/>
      <c r="F26" s="1"/>
      <c r="G26" s="1"/>
      <c r="H26" s="27"/>
      <c r="I26" s="1"/>
      <c r="J26" s="10"/>
      <c r="K26" s="1"/>
    </row>
    <row r="27" spans="1:11" ht="15.75" customHeight="1" thickTop="1" thickBot="1" x14ac:dyDescent="0.2">
      <c r="A27" s="27" t="s">
        <v>4</v>
      </c>
      <c r="B27" s="16" t="s">
        <v>9</v>
      </c>
      <c r="C27" s="1"/>
      <c r="D27" s="1"/>
      <c r="E27" s="1"/>
      <c r="F27" s="1"/>
      <c r="G27" s="1"/>
      <c r="H27" s="31"/>
      <c r="I27" s="1" t="s">
        <v>7</v>
      </c>
      <c r="J27" s="10">
        <f>250000*H27</f>
        <v>0</v>
      </c>
      <c r="K27" s="1"/>
    </row>
    <row r="28" spans="1:11" ht="15.75" customHeight="1" thickTop="1" thickBot="1" x14ac:dyDescent="0.2">
      <c r="A28" s="27"/>
      <c r="B28" s="16"/>
      <c r="C28" s="1"/>
      <c r="D28" s="1"/>
      <c r="E28" s="1"/>
      <c r="F28" s="1"/>
      <c r="G28" s="1"/>
      <c r="H28" s="27"/>
      <c r="I28" s="1"/>
      <c r="J28" s="10"/>
      <c r="K28" s="1"/>
    </row>
    <row r="29" spans="1:11" ht="15.75" customHeight="1" thickTop="1" thickBot="1" x14ac:dyDescent="0.2">
      <c r="A29" s="27" t="s">
        <v>5</v>
      </c>
      <c r="B29" s="16" t="s">
        <v>8</v>
      </c>
      <c r="C29" s="1"/>
      <c r="D29" s="1"/>
      <c r="E29" s="1"/>
      <c r="F29" s="1"/>
      <c r="G29" s="1"/>
      <c r="H29" s="31"/>
      <c r="I29" s="1" t="s">
        <v>7</v>
      </c>
      <c r="J29" s="10">
        <f>100000*H29</f>
        <v>0</v>
      </c>
      <c r="K29" s="1"/>
    </row>
    <row r="30" spans="1:11" ht="15.75" customHeight="1" thickTop="1" thickBot="1" x14ac:dyDescent="0.2">
      <c r="A30" s="27"/>
      <c r="B30" s="16"/>
      <c r="C30" s="1"/>
      <c r="D30" s="1"/>
      <c r="E30" s="1"/>
      <c r="F30" s="1"/>
      <c r="G30" s="1"/>
      <c r="H30" s="28"/>
      <c r="I30" s="1"/>
      <c r="J30" s="10"/>
      <c r="K30" s="1"/>
    </row>
    <row r="31" spans="1:11" ht="15.75" customHeight="1" thickTop="1" thickBot="1" x14ac:dyDescent="0.2">
      <c r="A31" s="27" t="s">
        <v>6</v>
      </c>
      <c r="B31" s="16" t="s">
        <v>11</v>
      </c>
      <c r="C31" s="1"/>
      <c r="D31" s="1"/>
      <c r="E31" s="1"/>
      <c r="F31" s="1"/>
      <c r="G31" s="1"/>
      <c r="H31" s="31"/>
      <c r="I31" s="1" t="s">
        <v>7</v>
      </c>
      <c r="J31" s="10">
        <f>270000*H31</f>
        <v>0</v>
      </c>
      <c r="K31" s="1"/>
    </row>
    <row r="32" spans="1:11" ht="14.25" thickTop="1" x14ac:dyDescent="0.15">
      <c r="A32" s="9"/>
      <c r="B32" s="1"/>
      <c r="C32" s="1"/>
      <c r="D32" s="1"/>
      <c r="E32" s="1"/>
      <c r="F32" s="1"/>
      <c r="G32" s="1"/>
      <c r="K32" s="1"/>
    </row>
    <row r="33" spans="1:11" ht="28.5" customHeight="1" thickBot="1" x14ac:dyDescent="0.2">
      <c r="A33" s="95"/>
      <c r="B33" s="95"/>
      <c r="C33" s="96"/>
      <c r="D33" s="29" t="s">
        <v>12</v>
      </c>
      <c r="E33" s="94" t="s">
        <v>15</v>
      </c>
      <c r="F33" s="94"/>
      <c r="G33" s="94"/>
      <c r="H33" s="2" t="s">
        <v>53</v>
      </c>
      <c r="I33" s="1"/>
      <c r="J33" s="1"/>
      <c r="K33" s="1"/>
    </row>
    <row r="34" spans="1:11" ht="28.5" customHeight="1" thickTop="1" x14ac:dyDescent="0.15">
      <c r="A34" s="95"/>
      <c r="B34" s="95"/>
      <c r="C34" s="96"/>
      <c r="D34" s="29" t="s">
        <v>16</v>
      </c>
      <c r="E34" s="97" t="s">
        <v>51</v>
      </c>
      <c r="F34" s="94"/>
      <c r="G34" s="94"/>
      <c r="H34" s="83">
        <f>IF(H9&lt;H13,0,ROUNDUP((H9-H13)/12,0))</f>
        <v>0</v>
      </c>
      <c r="I34" s="84"/>
      <c r="J34" s="89" t="s">
        <v>10</v>
      </c>
    </row>
    <row r="35" spans="1:11" ht="28.5" customHeight="1" thickBot="1" x14ac:dyDescent="0.2">
      <c r="A35" s="95"/>
      <c r="B35" s="95"/>
      <c r="C35" s="96"/>
      <c r="D35" s="29" t="s">
        <v>13</v>
      </c>
      <c r="E35" s="94" t="s">
        <v>14</v>
      </c>
      <c r="F35" s="94"/>
      <c r="G35" s="94"/>
      <c r="H35" s="85"/>
      <c r="I35" s="86"/>
      <c r="J35" s="89"/>
    </row>
    <row r="36" spans="1:11" ht="14.25" customHeight="1" thickTop="1" x14ac:dyDescent="0.15">
      <c r="A36" s="24"/>
      <c r="B36" s="24"/>
      <c r="C36" s="25"/>
      <c r="D36" s="11"/>
      <c r="E36" s="23"/>
      <c r="F36" s="23"/>
      <c r="G36" s="23"/>
      <c r="H36" s="21"/>
      <c r="I36" s="21"/>
      <c r="J36" s="22"/>
    </row>
    <row r="37" spans="1:11" ht="13.5" customHeight="1" x14ac:dyDescent="0.15"/>
    <row r="38" spans="1:11" ht="17.25" x14ac:dyDescent="0.15">
      <c r="A38" s="34" t="s">
        <v>17</v>
      </c>
      <c r="B38" s="14" t="s">
        <v>47</v>
      </c>
      <c r="C38" s="1"/>
      <c r="D38" s="1"/>
      <c r="E38" s="1"/>
      <c r="F38" s="1"/>
      <c r="G38" s="1"/>
    </row>
    <row r="39" spans="1:11" ht="6" customHeight="1" x14ac:dyDescent="0.15">
      <c r="A39" s="3"/>
      <c r="B39" s="1"/>
      <c r="C39" s="1"/>
      <c r="D39" s="1"/>
      <c r="E39" s="1"/>
      <c r="F39" s="1"/>
      <c r="G39" s="1"/>
    </row>
    <row r="40" spans="1:11" s="17" customFormat="1" ht="18.75" customHeight="1" x14ac:dyDescent="0.15">
      <c r="A40" s="15"/>
      <c r="B40" s="16" t="s">
        <v>18</v>
      </c>
      <c r="C40" s="16" t="s">
        <v>20</v>
      </c>
      <c r="D40" s="15" t="s">
        <v>40</v>
      </c>
      <c r="E40" s="16"/>
      <c r="F40" s="16"/>
      <c r="G40" s="16"/>
    </row>
    <row r="41" spans="1:11" s="17" customFormat="1" ht="18.75" customHeight="1" x14ac:dyDescent="0.15">
      <c r="A41" s="16"/>
      <c r="B41" s="16" t="s">
        <v>19</v>
      </c>
      <c r="C41" s="16" t="s">
        <v>20</v>
      </c>
      <c r="D41" s="16" t="s">
        <v>35</v>
      </c>
      <c r="E41" s="16"/>
      <c r="F41" s="16"/>
      <c r="G41" s="16"/>
    </row>
    <row r="42" spans="1:11" s="17" customFormat="1" ht="18.75" customHeight="1" thickBot="1" x14ac:dyDescent="0.2">
      <c r="A42" s="16"/>
      <c r="B42" s="16"/>
      <c r="C42" s="16"/>
      <c r="D42" s="16"/>
      <c r="E42" s="16"/>
      <c r="F42" s="16"/>
      <c r="G42" s="16"/>
      <c r="I42" s="2"/>
    </row>
    <row r="43" spans="1:11" s="17" customFormat="1" ht="18.75" customHeight="1" thickTop="1" thickBot="1" x14ac:dyDescent="0.2">
      <c r="A43" s="16"/>
      <c r="B43" s="16"/>
      <c r="C43" s="16"/>
      <c r="D43" s="32"/>
      <c r="E43" s="16"/>
      <c r="F43" s="16"/>
      <c r="G43" s="33"/>
      <c r="H43" s="18"/>
      <c r="I43" s="78"/>
      <c r="J43" s="78"/>
    </row>
    <row r="44" spans="1:11" s="17" customFormat="1" ht="14.25" customHeight="1" thickTop="1" thickBot="1" x14ac:dyDescent="0.2">
      <c r="A44" s="16"/>
      <c r="B44" s="16"/>
      <c r="C44" s="16"/>
      <c r="D44" s="16"/>
      <c r="E44" s="16"/>
      <c r="F44" s="16"/>
      <c r="G44" s="16"/>
      <c r="I44" s="78"/>
      <c r="J44" s="78"/>
    </row>
    <row r="45" spans="1:11" s="17" customFormat="1" ht="21" customHeight="1" thickTop="1" x14ac:dyDescent="0.15">
      <c r="A45" s="16"/>
      <c r="B45" s="98" t="s">
        <v>21</v>
      </c>
      <c r="C45" s="105" t="s">
        <v>31</v>
      </c>
      <c r="D45" s="105"/>
      <c r="E45" s="105"/>
      <c r="F45" s="105" t="s">
        <v>34</v>
      </c>
      <c r="G45" s="106"/>
      <c r="H45" s="99" t="s">
        <v>30</v>
      </c>
      <c r="I45" s="100"/>
      <c r="K45" s="20"/>
    </row>
    <row r="46" spans="1:11" s="17" customFormat="1" ht="16.5" customHeight="1" x14ac:dyDescent="0.15">
      <c r="A46" s="16"/>
      <c r="B46" s="98"/>
      <c r="C46" s="98" t="s">
        <v>24</v>
      </c>
      <c r="D46" s="98"/>
      <c r="E46" s="98"/>
      <c r="F46" s="107">
        <f>G43</f>
        <v>0</v>
      </c>
      <c r="G46" s="108"/>
      <c r="H46" s="101">
        <f>0</f>
        <v>0</v>
      </c>
      <c r="I46" s="102"/>
    </row>
    <row r="47" spans="1:11" ht="16.5" customHeight="1" x14ac:dyDescent="0.15">
      <c r="A47" s="1"/>
      <c r="B47" s="98"/>
      <c r="C47" s="98" t="s">
        <v>23</v>
      </c>
      <c r="D47" s="98"/>
      <c r="E47" s="98"/>
      <c r="F47" s="107">
        <f>G43</f>
        <v>0</v>
      </c>
      <c r="G47" s="108"/>
      <c r="H47" s="101">
        <f>G43-1200000</f>
        <v>-1200000</v>
      </c>
      <c r="I47" s="102"/>
    </row>
    <row r="48" spans="1:11" ht="16.5" customHeight="1" x14ac:dyDescent="0.15">
      <c r="B48" s="98"/>
      <c r="C48" s="98" t="s">
        <v>25</v>
      </c>
      <c r="D48" s="98"/>
      <c r="E48" s="98"/>
      <c r="F48" s="107">
        <f>G43</f>
        <v>0</v>
      </c>
      <c r="G48" s="108"/>
      <c r="H48" s="101">
        <f>G43*0.75-375000</f>
        <v>-375000</v>
      </c>
      <c r="I48" s="102"/>
    </row>
    <row r="49" spans="1:11" ht="16.5" customHeight="1" x14ac:dyDescent="0.15">
      <c r="B49" s="98"/>
      <c r="C49" s="98" t="s">
        <v>26</v>
      </c>
      <c r="D49" s="98"/>
      <c r="E49" s="98"/>
      <c r="F49" s="107">
        <f>G43</f>
        <v>0</v>
      </c>
      <c r="G49" s="108"/>
      <c r="H49" s="101">
        <f>G43*0.85-785000</f>
        <v>-785000</v>
      </c>
      <c r="I49" s="102"/>
    </row>
    <row r="50" spans="1:11" ht="16.5" customHeight="1" x14ac:dyDescent="0.15">
      <c r="B50" s="98" t="s">
        <v>22</v>
      </c>
      <c r="C50" s="98" t="s">
        <v>27</v>
      </c>
      <c r="D50" s="98"/>
      <c r="E50" s="98"/>
      <c r="F50" s="107">
        <f>G43</f>
        <v>0</v>
      </c>
      <c r="G50" s="108"/>
      <c r="H50" s="101">
        <f>0</f>
        <v>0</v>
      </c>
      <c r="I50" s="102"/>
      <c r="K50" s="26"/>
    </row>
    <row r="51" spans="1:11" ht="16.5" customHeight="1" x14ac:dyDescent="0.15">
      <c r="B51" s="98"/>
      <c r="C51" s="98" t="s">
        <v>28</v>
      </c>
      <c r="D51" s="98"/>
      <c r="E51" s="98"/>
      <c r="F51" s="107">
        <f>G43</f>
        <v>0</v>
      </c>
      <c r="G51" s="108"/>
      <c r="H51" s="101">
        <f>G43-700000</f>
        <v>-700000</v>
      </c>
      <c r="I51" s="102"/>
    </row>
    <row r="52" spans="1:11" ht="16.5" customHeight="1" x14ac:dyDescent="0.15">
      <c r="B52" s="98"/>
      <c r="C52" s="98" t="s">
        <v>29</v>
      </c>
      <c r="D52" s="98"/>
      <c r="E52" s="98"/>
      <c r="F52" s="107">
        <f>G43</f>
        <v>0</v>
      </c>
      <c r="G52" s="108"/>
      <c r="H52" s="101">
        <f>G43*0.75-375000</f>
        <v>-375000</v>
      </c>
      <c r="I52" s="102"/>
    </row>
    <row r="53" spans="1:11" ht="16.5" customHeight="1" thickBot="1" x14ac:dyDescent="0.2">
      <c r="B53" s="98"/>
      <c r="C53" s="98" t="s">
        <v>26</v>
      </c>
      <c r="D53" s="98"/>
      <c r="E53" s="98"/>
      <c r="F53" s="107">
        <f>G43</f>
        <v>0</v>
      </c>
      <c r="G53" s="108"/>
      <c r="H53" s="103">
        <f>G43*0.85-785000</f>
        <v>-785000</v>
      </c>
      <c r="I53" s="104"/>
    </row>
    <row r="54" spans="1:11" ht="4.5" customHeight="1" thickTop="1" x14ac:dyDescent="0.15"/>
    <row r="55" spans="1:11" ht="18.75" customHeight="1" x14ac:dyDescent="0.15">
      <c r="B55" s="16" t="s">
        <v>32</v>
      </c>
      <c r="C55" s="16" t="s">
        <v>33</v>
      </c>
      <c r="D55" s="15" t="s">
        <v>41</v>
      </c>
      <c r="E55" s="16"/>
      <c r="F55" s="16"/>
      <c r="G55" s="16"/>
      <c r="H55" s="16"/>
      <c r="I55" s="42"/>
    </row>
    <row r="56" spans="1:11" x14ac:dyDescent="0.15">
      <c r="G56" s="41"/>
    </row>
    <row r="57" spans="1:11" ht="18" customHeight="1" x14ac:dyDescent="0.15">
      <c r="A57" s="34" t="s">
        <v>48</v>
      </c>
      <c r="B57" s="14" t="s">
        <v>52</v>
      </c>
      <c r="C57" s="14"/>
      <c r="D57" s="14"/>
      <c r="E57" s="14"/>
      <c r="F57" s="14"/>
      <c r="G57" s="14"/>
      <c r="H57" s="14"/>
      <c r="I57" s="14"/>
      <c r="J57" s="14"/>
    </row>
    <row r="58" spans="1:11" ht="17.25" x14ac:dyDescent="0.15">
      <c r="A58" s="2"/>
      <c r="B58" s="14" t="s">
        <v>54</v>
      </c>
      <c r="C58" s="2"/>
      <c r="D58" s="2"/>
      <c r="E58" s="2"/>
      <c r="F58" s="2"/>
      <c r="G58" s="2"/>
      <c r="H58" s="2"/>
      <c r="I58" s="2"/>
      <c r="J58" s="2"/>
    </row>
  </sheetData>
  <sheetProtection password="C6F3" sheet="1" objects="1" scenarios="1" selectLockedCells="1"/>
  <mergeCells count="44">
    <mergeCell ref="F51:G51"/>
    <mergeCell ref="F52:G52"/>
    <mergeCell ref="F53:G53"/>
    <mergeCell ref="C46:E46"/>
    <mergeCell ref="C47:E47"/>
    <mergeCell ref="C48:E48"/>
    <mergeCell ref="C49:E49"/>
    <mergeCell ref="C50:E50"/>
    <mergeCell ref="F46:G46"/>
    <mergeCell ref="F47:G47"/>
    <mergeCell ref="F48:G48"/>
    <mergeCell ref="F49:G49"/>
    <mergeCell ref="F50:G50"/>
    <mergeCell ref="B45:B49"/>
    <mergeCell ref="B50:B53"/>
    <mergeCell ref="H45:I45"/>
    <mergeCell ref="H46:I46"/>
    <mergeCell ref="H47:I47"/>
    <mergeCell ref="H48:I48"/>
    <mergeCell ref="H49:I49"/>
    <mergeCell ref="H50:I50"/>
    <mergeCell ref="H51:I51"/>
    <mergeCell ref="H52:I52"/>
    <mergeCell ref="H53:I53"/>
    <mergeCell ref="C45:E45"/>
    <mergeCell ref="C51:E51"/>
    <mergeCell ref="C52:E52"/>
    <mergeCell ref="C53:E53"/>
    <mergeCell ref="F45:G45"/>
    <mergeCell ref="I43:J43"/>
    <mergeCell ref="I44:J44"/>
    <mergeCell ref="A2:I3"/>
    <mergeCell ref="H13:I14"/>
    <mergeCell ref="A12:G14"/>
    <mergeCell ref="H34:I35"/>
    <mergeCell ref="J9:J10"/>
    <mergeCell ref="J13:J14"/>
    <mergeCell ref="J34:J35"/>
    <mergeCell ref="H9:I10"/>
    <mergeCell ref="E35:G35"/>
    <mergeCell ref="A33:C35"/>
    <mergeCell ref="E33:G33"/>
    <mergeCell ref="E34:G34"/>
    <mergeCell ref="A8:G10"/>
  </mergeCells>
  <phoneticPr fontId="1"/>
  <conditionalFormatting sqref="D35:G36">
    <cfRule type="expression" dxfId="31" priority="42">
      <formula>$H$34&gt;214000</formula>
    </cfRule>
  </conditionalFormatting>
  <conditionalFormatting sqref="D33:G33">
    <cfRule type="expression" dxfId="30" priority="41">
      <formula>$H$34&lt;=158000</formula>
    </cfRule>
  </conditionalFormatting>
  <conditionalFormatting sqref="D34:G34">
    <cfRule type="expression" dxfId="29" priority="34">
      <formula>AND($H$34&gt;158000,$H$34&lt;=214000)</formula>
    </cfRule>
  </conditionalFormatting>
  <conditionalFormatting sqref="C46:G46">
    <cfRule type="expression" dxfId="28" priority="19">
      <formula>AND($D$43&gt;=65,$G$43&lt;=1200000)</formula>
    </cfRule>
  </conditionalFormatting>
  <conditionalFormatting sqref="C47:G47">
    <cfRule type="expression" dxfId="27" priority="18">
      <formula>AND($D$43&gt;=65,$G$43&gt;=1200001,$G$43&lt;3299999)</formula>
    </cfRule>
  </conditionalFormatting>
  <conditionalFormatting sqref="C48:G48">
    <cfRule type="expression" dxfId="26" priority="17">
      <formula>AND($D$43&gt;=65,$D$43&gt;=65,$D$4068,$G$43&gt;=3300000,$G$43&lt;4099999)</formula>
    </cfRule>
  </conditionalFormatting>
  <conditionalFormatting sqref="C49:G49">
    <cfRule type="expression" dxfId="25" priority="16">
      <formula>AND($D$43&gt;=65,$G$43&gt;=4100000,$G$43&lt;=7699999)</formula>
    </cfRule>
  </conditionalFormatting>
  <conditionalFormatting sqref="B45:B49">
    <cfRule type="expression" dxfId="24" priority="11">
      <formula>$D$43&gt;=65</formula>
    </cfRule>
  </conditionalFormatting>
  <conditionalFormatting sqref="B50:B53">
    <cfRule type="expression" dxfId="23" priority="10">
      <formula>$D$43&lt;65</formula>
    </cfRule>
  </conditionalFormatting>
  <conditionalFormatting sqref="H47:I47">
    <cfRule type="expression" dxfId="22" priority="9">
      <formula>AND($D$43&gt;=65,$G$43&gt;=1200001,$G$43&lt;3299999)</formula>
    </cfRule>
  </conditionalFormatting>
  <conditionalFormatting sqref="H48:I48">
    <cfRule type="expression" dxfId="21" priority="8">
      <formula>AND($D$43&gt;=65,$D$4068,$G$43&gt;=3300000,$G$43&lt;4099999)</formula>
    </cfRule>
  </conditionalFormatting>
  <conditionalFormatting sqref="H49:I49">
    <cfRule type="expression" dxfId="20" priority="7">
      <formula>AND($D$43&gt;=65,$G$43&gt;=4100000,$G$43&lt;=7699999)</formula>
    </cfRule>
  </conditionalFormatting>
  <conditionalFormatting sqref="H46:I46">
    <cfRule type="expression" dxfId="19" priority="6">
      <formula>AND($D$43&gt;=65,$G$43&lt;=1200000)</formula>
    </cfRule>
  </conditionalFormatting>
  <conditionalFormatting sqref="C50:I50">
    <cfRule type="expression" dxfId="18" priority="5">
      <formula>AND($D$43&lt;65,$G$43&lt;700000)</formula>
    </cfRule>
  </conditionalFormatting>
  <conditionalFormatting sqref="C51:I51">
    <cfRule type="expression" dxfId="17" priority="4">
      <formula>AND($D$43&lt;65,$G$43&gt;=700001,$G$43&lt;1300000)</formula>
    </cfRule>
  </conditionalFormatting>
  <conditionalFormatting sqref="C52:I52">
    <cfRule type="expression" dxfId="16" priority="3">
      <formula>AND($D$43&lt;65,$G$43&gt;=1300000,$G$43&lt;4100000)</formula>
    </cfRule>
  </conditionalFormatting>
  <conditionalFormatting sqref="C53:I53">
    <cfRule type="expression" dxfId="15" priority="2">
      <formula>AND($D$43&lt;65,$G$43&gt;=4100000,$G$43&lt;=7699999)</formula>
    </cfRule>
  </conditionalFormatting>
  <pageMargins left="0.55118110236220474" right="0.55118110236220474" top="0.55118110236220474" bottom="0.55118110236220474"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view="pageBreakPreview" zoomScaleNormal="100" zoomScaleSheetLayoutView="100" workbookViewId="0">
      <selection activeCell="J11" sqref="J11"/>
    </sheetView>
  </sheetViews>
  <sheetFormatPr defaultRowHeight="13.5" x14ac:dyDescent="0.15"/>
  <cols>
    <col min="1" max="1" width="5.75" customWidth="1"/>
    <col min="2" max="2" width="3.875" customWidth="1"/>
    <col min="3" max="3" width="4.25" customWidth="1"/>
    <col min="4" max="4" width="9.625" customWidth="1"/>
    <col min="5" max="5" width="15" customWidth="1"/>
    <col min="6" max="6" width="15.5" customWidth="1"/>
    <col min="7" max="8" width="6.375" customWidth="1"/>
    <col min="9" max="9" width="15.25" customWidth="1"/>
    <col min="10" max="10" width="11.5" customWidth="1"/>
    <col min="11" max="11" width="6.125" customWidth="1"/>
  </cols>
  <sheetData>
    <row r="1" spans="1:12" ht="14.25" customHeight="1" x14ac:dyDescent="0.15"/>
    <row r="2" spans="1:12" ht="13.5" customHeight="1" x14ac:dyDescent="0.15">
      <c r="A2" s="79"/>
      <c r="B2" s="79"/>
      <c r="C2" s="79"/>
      <c r="D2" s="79"/>
      <c r="E2" s="79"/>
      <c r="F2" s="79"/>
      <c r="G2" s="79"/>
      <c r="H2" s="79"/>
      <c r="I2" s="79"/>
      <c r="J2" s="79"/>
      <c r="K2" s="1"/>
      <c r="L2" s="1"/>
    </row>
    <row r="3" spans="1:12" ht="13.5" customHeight="1" x14ac:dyDescent="0.15">
      <c r="A3" s="79"/>
      <c r="B3" s="79"/>
      <c r="C3" s="79"/>
      <c r="D3" s="79"/>
      <c r="E3" s="79"/>
      <c r="F3" s="79"/>
      <c r="G3" s="79"/>
      <c r="H3" s="79"/>
      <c r="I3" s="79"/>
      <c r="J3" s="79"/>
      <c r="K3" s="1"/>
      <c r="L3" s="1"/>
    </row>
    <row r="4" spans="1:12" ht="22.5" customHeight="1" x14ac:dyDescent="0.15">
      <c r="A4" s="35"/>
      <c r="B4" s="35"/>
      <c r="C4" s="35"/>
      <c r="D4" s="35"/>
      <c r="E4" s="35"/>
      <c r="F4" s="35"/>
      <c r="G4" s="35"/>
      <c r="H4" s="35"/>
      <c r="I4" s="35"/>
      <c r="J4" s="35"/>
      <c r="K4" s="1"/>
      <c r="L4" s="1"/>
    </row>
    <row r="5" spans="1:12" ht="16.5" customHeight="1" x14ac:dyDescent="0.15">
      <c r="A5" s="5" t="s">
        <v>63</v>
      </c>
      <c r="C5" s="4"/>
      <c r="D5" s="4"/>
      <c r="E5" s="4"/>
      <c r="F5" s="1"/>
      <c r="G5" s="1"/>
      <c r="H5" s="1"/>
      <c r="I5" s="1"/>
      <c r="J5" s="1"/>
      <c r="K5" s="1"/>
      <c r="L5" s="1"/>
    </row>
    <row r="6" spans="1:12" ht="16.5" customHeight="1" x14ac:dyDescent="0.15">
      <c r="A6" s="5" t="s">
        <v>50</v>
      </c>
      <c r="C6" s="4"/>
      <c r="D6" s="4"/>
      <c r="E6" s="4"/>
      <c r="F6" s="1"/>
      <c r="G6" s="1"/>
      <c r="H6" s="1"/>
      <c r="I6" s="1"/>
      <c r="J6" s="1"/>
      <c r="K6" s="1"/>
      <c r="L6" s="1"/>
    </row>
    <row r="7" spans="1:12" ht="10.5" customHeight="1" x14ac:dyDescent="0.15">
      <c r="A7" s="5"/>
      <c r="C7" s="4"/>
      <c r="D7" s="4"/>
      <c r="E7" s="4"/>
      <c r="F7" s="1"/>
      <c r="G7" s="1"/>
      <c r="H7" s="1"/>
      <c r="I7" s="1"/>
      <c r="J7" s="1"/>
      <c r="K7" s="1"/>
      <c r="L7" s="1"/>
    </row>
    <row r="8" spans="1:12" ht="24.75" customHeight="1" x14ac:dyDescent="0.15">
      <c r="A8" s="114" t="s">
        <v>64</v>
      </c>
      <c r="B8" s="114"/>
      <c r="C8" s="114"/>
      <c r="D8" s="114"/>
      <c r="E8" s="114"/>
      <c r="F8" s="114"/>
      <c r="G8" s="114"/>
      <c r="H8" s="114"/>
      <c r="I8" s="114"/>
      <c r="J8" s="114"/>
      <c r="K8" s="114"/>
      <c r="L8" s="1"/>
    </row>
    <row r="9" spans="1:12" s="3" customFormat="1" ht="13.5" customHeight="1" x14ac:dyDescent="0.15">
      <c r="A9" s="114"/>
      <c r="B9" s="114"/>
      <c r="C9" s="114"/>
      <c r="D9" s="114"/>
      <c r="E9" s="114"/>
      <c r="F9" s="114"/>
      <c r="G9" s="114"/>
      <c r="H9" s="114"/>
      <c r="I9" s="114"/>
      <c r="J9" s="114"/>
      <c r="K9" s="114"/>
    </row>
    <row r="10" spans="1:12" ht="13.5" customHeight="1" thickBot="1" x14ac:dyDescent="0.2">
      <c r="A10" s="45"/>
      <c r="B10" s="45"/>
      <c r="C10" s="45"/>
      <c r="D10" s="45"/>
      <c r="E10" s="45"/>
      <c r="F10" s="45"/>
      <c r="G10" s="45"/>
      <c r="H10" s="45"/>
      <c r="I10" s="44"/>
      <c r="J10" s="44"/>
      <c r="K10" s="46"/>
      <c r="L10" s="1"/>
    </row>
    <row r="11" spans="1:12" s="19" customFormat="1" ht="27" customHeight="1" thickTop="1" thickBot="1" x14ac:dyDescent="0.2">
      <c r="A11" s="53" t="s">
        <v>2</v>
      </c>
      <c r="B11" s="63" t="s">
        <v>59</v>
      </c>
      <c r="C11" s="63"/>
      <c r="D11" s="63"/>
      <c r="E11" s="63"/>
      <c r="F11" s="63"/>
      <c r="G11" s="67" t="s">
        <v>60</v>
      </c>
      <c r="H11" s="66"/>
      <c r="I11" s="68" t="s">
        <v>61</v>
      </c>
      <c r="J11" s="54"/>
      <c r="K11" s="64"/>
      <c r="L11" s="65"/>
    </row>
    <row r="12" spans="1:12" ht="7.5" customHeight="1" thickTop="1" x14ac:dyDescent="0.15">
      <c r="A12" s="27"/>
      <c r="B12" s="16"/>
      <c r="C12" s="1"/>
      <c r="D12" s="1"/>
      <c r="E12" s="1"/>
      <c r="F12" s="60"/>
      <c r="G12" s="61"/>
      <c r="H12" s="1"/>
      <c r="I12" s="47"/>
      <c r="J12" s="53"/>
      <c r="K12" s="10"/>
      <c r="L12" s="1"/>
    </row>
    <row r="13" spans="1:12" ht="8.25" customHeight="1" x14ac:dyDescent="0.15">
      <c r="A13" s="27"/>
      <c r="B13" s="50"/>
      <c r="C13" s="49"/>
      <c r="D13" s="49"/>
      <c r="E13" s="49"/>
      <c r="F13" s="48"/>
      <c r="G13" s="62"/>
      <c r="H13" s="1"/>
      <c r="I13" s="47"/>
      <c r="J13" s="53"/>
      <c r="K13" s="10"/>
      <c r="L13" s="1"/>
    </row>
    <row r="14" spans="1:12" ht="15.75" customHeight="1" x14ac:dyDescent="0.15">
      <c r="A14" s="27"/>
      <c r="B14" s="115" t="s">
        <v>55</v>
      </c>
      <c r="C14" s="116"/>
      <c r="D14" s="116"/>
      <c r="E14" s="116"/>
      <c r="F14" s="116"/>
      <c r="G14" s="117"/>
      <c r="H14" s="51"/>
      <c r="I14" s="27"/>
      <c r="J14" s="53"/>
      <c r="K14" s="10"/>
      <c r="L14" s="1"/>
    </row>
    <row r="15" spans="1:12" ht="9.75" customHeight="1" thickBot="1" x14ac:dyDescent="0.2">
      <c r="A15" s="27"/>
      <c r="B15" s="51"/>
      <c r="C15" s="51"/>
      <c r="D15" s="51"/>
      <c r="E15" s="51"/>
      <c r="F15" s="51"/>
      <c r="G15" s="51"/>
      <c r="H15" s="51"/>
      <c r="I15" s="27"/>
      <c r="J15" s="53"/>
      <c r="K15" s="10"/>
      <c r="L15" s="1"/>
    </row>
    <row r="16" spans="1:12" s="43" customFormat="1" ht="24.75" customHeight="1" thickTop="1" thickBot="1" x14ac:dyDescent="0.25">
      <c r="A16" s="59" t="s">
        <v>3</v>
      </c>
      <c r="B16" s="58" t="s">
        <v>67</v>
      </c>
      <c r="C16" s="14"/>
      <c r="D16" s="14"/>
      <c r="E16" s="14"/>
      <c r="F16" s="14"/>
      <c r="G16" s="14"/>
      <c r="H16" s="14"/>
      <c r="I16" s="56"/>
      <c r="J16" s="54"/>
      <c r="K16" s="57"/>
      <c r="L16" s="14"/>
    </row>
    <row r="17" spans="1:12" ht="6.75" customHeight="1" thickTop="1" x14ac:dyDescent="0.15">
      <c r="A17" s="27"/>
      <c r="B17" s="16"/>
      <c r="C17" s="1"/>
      <c r="D17" s="1"/>
      <c r="E17" s="1"/>
      <c r="F17" s="1"/>
      <c r="G17" s="1"/>
      <c r="H17" s="1"/>
      <c r="I17" s="28"/>
      <c r="J17" s="53"/>
      <c r="K17" s="10"/>
      <c r="L17" s="1"/>
    </row>
    <row r="18" spans="1:12" ht="15.75" customHeight="1" x14ac:dyDescent="0.15">
      <c r="A18" s="27"/>
      <c r="B18" s="16" t="s">
        <v>56</v>
      </c>
      <c r="C18" s="1"/>
      <c r="D18" s="1"/>
      <c r="E18" s="1"/>
      <c r="F18" s="1"/>
      <c r="G18" s="1"/>
      <c r="H18" s="1"/>
      <c r="I18" s="28"/>
      <c r="J18" s="53"/>
      <c r="K18" s="10"/>
      <c r="L18" s="1"/>
    </row>
    <row r="19" spans="1:12" ht="15.75" customHeight="1" x14ac:dyDescent="0.15">
      <c r="A19" s="27"/>
      <c r="B19" s="16"/>
      <c r="C19" s="1"/>
      <c r="D19" s="1"/>
      <c r="E19" s="1"/>
      <c r="F19" s="1"/>
      <c r="G19" s="1"/>
      <c r="H19" s="1"/>
      <c r="I19" s="28"/>
      <c r="J19" s="53"/>
      <c r="K19" s="10"/>
      <c r="L19" s="1"/>
    </row>
    <row r="20" spans="1:12" ht="15.75" customHeight="1" x14ac:dyDescent="0.15">
      <c r="A20" s="27"/>
      <c r="B20" s="16" t="s">
        <v>57</v>
      </c>
      <c r="C20" s="1"/>
      <c r="D20" s="1"/>
      <c r="E20" s="1"/>
      <c r="F20" s="1"/>
      <c r="G20" s="1"/>
      <c r="H20" s="1"/>
      <c r="I20" s="47"/>
      <c r="J20" s="53"/>
      <c r="K20" s="10"/>
      <c r="L20" s="1"/>
    </row>
    <row r="21" spans="1:12" ht="15.75" customHeight="1" x14ac:dyDescent="0.15">
      <c r="A21" s="27"/>
      <c r="B21" s="16"/>
      <c r="C21" s="1"/>
      <c r="D21" s="1"/>
      <c r="E21" s="1"/>
      <c r="F21" s="1"/>
      <c r="G21" s="1"/>
      <c r="H21" s="1"/>
      <c r="I21" s="28"/>
      <c r="J21" s="53"/>
      <c r="K21" s="10"/>
      <c r="L21" s="1"/>
    </row>
    <row r="22" spans="1:12" ht="15.75" customHeight="1" x14ac:dyDescent="0.15">
      <c r="A22" s="27"/>
      <c r="B22" s="16" t="s">
        <v>71</v>
      </c>
      <c r="C22" s="1"/>
      <c r="D22" s="1"/>
      <c r="E22" s="1"/>
      <c r="F22" s="1"/>
      <c r="G22" s="1"/>
      <c r="H22" s="1"/>
      <c r="I22" s="47"/>
      <c r="J22" s="53"/>
      <c r="K22" s="10"/>
      <c r="L22" s="1"/>
    </row>
    <row r="23" spans="1:12" ht="13.5" customHeight="1" x14ac:dyDescent="0.15">
      <c r="A23" s="27"/>
      <c r="B23" s="16"/>
      <c r="C23" s="1"/>
      <c r="D23" s="1"/>
      <c r="E23" s="1"/>
      <c r="F23" s="1"/>
      <c r="G23" s="1"/>
      <c r="H23" s="1"/>
      <c r="I23" s="28"/>
      <c r="J23" s="53"/>
      <c r="K23" s="10"/>
      <c r="L23" s="1"/>
    </row>
    <row r="24" spans="1:12" ht="15.75" customHeight="1" x14ac:dyDescent="0.15">
      <c r="A24" s="27"/>
      <c r="B24" s="16" t="s">
        <v>72</v>
      </c>
      <c r="C24" s="1"/>
      <c r="D24" s="1"/>
      <c r="E24" s="1"/>
      <c r="F24" s="1"/>
      <c r="G24" s="1"/>
      <c r="H24" s="1"/>
      <c r="I24" s="28"/>
      <c r="J24" s="53"/>
      <c r="K24" s="10"/>
      <c r="L24" s="1"/>
    </row>
    <row r="25" spans="1:12" ht="9.75" customHeight="1" thickBot="1" x14ac:dyDescent="0.2">
      <c r="A25" s="27"/>
      <c r="B25" s="16"/>
      <c r="C25" s="1"/>
      <c r="D25" s="1"/>
      <c r="E25" s="1"/>
      <c r="F25" s="1"/>
      <c r="G25" s="1"/>
      <c r="H25" s="1"/>
      <c r="I25" s="28"/>
      <c r="J25" s="53"/>
      <c r="K25" s="10"/>
      <c r="L25" s="1"/>
    </row>
    <row r="26" spans="1:12" s="43" customFormat="1" ht="24.75" customHeight="1" thickTop="1" thickBot="1" x14ac:dyDescent="0.2">
      <c r="A26" s="53" t="s">
        <v>4</v>
      </c>
      <c r="B26" s="14" t="s">
        <v>66</v>
      </c>
      <c r="C26" s="14"/>
      <c r="D26" s="14"/>
      <c r="E26" s="14"/>
      <c r="F26" s="14"/>
      <c r="G26" s="14"/>
      <c r="H26" s="14"/>
      <c r="I26" s="55"/>
      <c r="J26" s="54"/>
      <c r="K26" s="57"/>
      <c r="L26" s="14"/>
    </row>
    <row r="27" spans="1:12" ht="15.75" customHeight="1" thickTop="1" thickBot="1" x14ac:dyDescent="0.2">
      <c r="A27" s="27"/>
      <c r="B27" s="16"/>
      <c r="C27" s="1"/>
      <c r="D27" s="1"/>
      <c r="E27" s="1"/>
      <c r="F27" s="1"/>
      <c r="G27" s="1"/>
      <c r="H27" s="1"/>
      <c r="I27" s="28"/>
      <c r="J27" s="53"/>
      <c r="K27" s="10"/>
      <c r="L27" s="1"/>
    </row>
    <row r="28" spans="1:12" s="43" customFormat="1" ht="25.5" customHeight="1" thickTop="1" thickBot="1" x14ac:dyDescent="0.2">
      <c r="A28" s="53" t="s">
        <v>5</v>
      </c>
      <c r="B28" s="14" t="s">
        <v>68</v>
      </c>
      <c r="C28" s="14"/>
      <c r="D28" s="14"/>
      <c r="E28" s="14"/>
      <c r="F28" s="14"/>
      <c r="G28" s="14"/>
      <c r="H28" s="14"/>
      <c r="I28" s="55"/>
      <c r="J28" s="54"/>
      <c r="K28" s="57"/>
      <c r="L28" s="14"/>
    </row>
    <row r="29" spans="1:12" ht="22.5" customHeight="1" thickTop="1" thickBot="1" x14ac:dyDescent="0.2">
      <c r="A29" s="27"/>
      <c r="B29" s="14" t="s">
        <v>65</v>
      </c>
      <c r="C29" s="1"/>
      <c r="D29" s="1"/>
      <c r="E29" s="1"/>
      <c r="F29" s="1"/>
      <c r="G29" s="1"/>
      <c r="H29" s="1"/>
      <c r="I29" s="28"/>
      <c r="J29" s="53"/>
      <c r="K29" s="10"/>
      <c r="L29" s="1"/>
    </row>
    <row r="30" spans="1:12" s="43" customFormat="1" ht="26.25" customHeight="1" thickTop="1" thickBot="1" x14ac:dyDescent="0.2">
      <c r="A30" s="53" t="s">
        <v>6</v>
      </c>
      <c r="B30" s="14" t="s">
        <v>69</v>
      </c>
      <c r="C30" s="14"/>
      <c r="D30" s="14"/>
      <c r="E30" s="14"/>
      <c r="F30" s="14"/>
      <c r="G30" s="14"/>
      <c r="H30" s="14"/>
      <c r="I30" s="55"/>
      <c r="J30" s="54"/>
      <c r="K30" s="57"/>
      <c r="L30" s="14"/>
    </row>
    <row r="31" spans="1:12" ht="23.25" customHeight="1" thickTop="1" thickBot="1" x14ac:dyDescent="0.2">
      <c r="A31" s="9"/>
      <c r="B31" s="14" t="s">
        <v>65</v>
      </c>
      <c r="C31" s="1"/>
      <c r="D31" s="1"/>
      <c r="E31" s="1"/>
      <c r="F31" s="1"/>
      <c r="G31" s="1"/>
      <c r="H31" s="1"/>
      <c r="J31" s="69"/>
      <c r="L31" s="1"/>
    </row>
    <row r="32" spans="1:12" s="43" customFormat="1" ht="26.25" customHeight="1" thickTop="1" thickBot="1" x14ac:dyDescent="0.2">
      <c r="A32" s="53" t="s">
        <v>58</v>
      </c>
      <c r="B32" s="14" t="s">
        <v>70</v>
      </c>
      <c r="C32" s="14"/>
      <c r="D32" s="14"/>
      <c r="E32" s="14"/>
      <c r="F32" s="14"/>
      <c r="G32" s="14"/>
      <c r="H32" s="14"/>
      <c r="J32" s="54"/>
      <c r="L32" s="14"/>
    </row>
    <row r="33" spans="1:12" s="43" customFormat="1" ht="14.25" customHeight="1" thickTop="1" x14ac:dyDescent="0.15">
      <c r="A33" s="53"/>
      <c r="B33" s="14" t="s">
        <v>65</v>
      </c>
      <c r="C33" s="14"/>
      <c r="D33" s="14"/>
      <c r="E33" s="14"/>
      <c r="F33" s="14"/>
      <c r="G33" s="14"/>
      <c r="H33" s="14"/>
      <c r="J33" s="56"/>
      <c r="L33" s="14"/>
    </row>
    <row r="34" spans="1:12" s="43" customFormat="1" ht="24" customHeight="1" x14ac:dyDescent="0.15">
      <c r="A34" s="53"/>
      <c r="B34" s="14"/>
      <c r="C34" s="14"/>
      <c r="D34" s="14"/>
      <c r="E34" s="14"/>
      <c r="F34" s="14"/>
      <c r="G34" s="14"/>
      <c r="H34" s="14"/>
      <c r="J34" s="56"/>
      <c r="L34" s="14"/>
    </row>
    <row r="35" spans="1:12" ht="45.75" customHeight="1" x14ac:dyDescent="0.15">
      <c r="A35" s="95"/>
      <c r="B35" s="95"/>
      <c r="C35" s="96"/>
      <c r="E35" s="71" t="str">
        <f>IF(OR(J11="○",J16="○",J26="○",J28="○",J30="○",J32="○"),("○"),("×"))</f>
        <v>×</v>
      </c>
      <c r="F35" s="77" t="str">
        <f>IF(OR(J11="○",J16="○",J26="○",J28="○",J30="○",J32="○"),("裁量階層に該当します。"),("裁量階層には該当しません。"))</f>
        <v>裁量階層には該当しません。</v>
      </c>
      <c r="G35" s="70"/>
      <c r="H35" s="38"/>
      <c r="I35" s="2"/>
      <c r="J35" s="1"/>
      <c r="K35" s="1"/>
      <c r="L35" s="1"/>
    </row>
    <row r="36" spans="1:12" ht="28.5" customHeight="1" x14ac:dyDescent="0.15">
      <c r="A36" s="95"/>
      <c r="B36" s="95"/>
      <c r="C36" s="96"/>
      <c r="E36" s="29"/>
      <c r="F36" s="73" t="s">
        <v>62</v>
      </c>
      <c r="G36" s="70"/>
      <c r="H36" s="38"/>
      <c r="I36" s="72"/>
      <c r="J36" s="72"/>
      <c r="K36" s="89"/>
    </row>
    <row r="37" spans="1:12" ht="28.5" customHeight="1" x14ac:dyDescent="0.15">
      <c r="A37" s="95"/>
      <c r="B37" s="95"/>
      <c r="C37" s="96"/>
      <c r="E37" s="71"/>
      <c r="F37" s="70"/>
      <c r="G37" s="70"/>
      <c r="H37" s="38"/>
      <c r="I37" s="72"/>
      <c r="J37" s="72"/>
      <c r="K37" s="89"/>
    </row>
    <row r="38" spans="1:12" ht="14.25" customHeight="1" x14ac:dyDescent="0.15">
      <c r="A38" s="39"/>
      <c r="B38" s="39"/>
      <c r="C38" s="40"/>
      <c r="D38" s="11"/>
      <c r="E38" s="23"/>
      <c r="F38" s="23"/>
      <c r="G38" s="23"/>
      <c r="H38" s="23"/>
      <c r="I38" s="36"/>
      <c r="J38" s="36"/>
      <c r="K38" s="37"/>
    </row>
    <row r="39" spans="1:12" ht="13.5" customHeight="1" x14ac:dyDescent="0.15"/>
    <row r="40" spans="1:12" ht="17.25" x14ac:dyDescent="0.15">
      <c r="A40" s="34"/>
      <c r="B40" s="14"/>
      <c r="C40" s="1"/>
      <c r="D40" s="1"/>
      <c r="E40" s="1"/>
      <c r="F40" s="1"/>
      <c r="G40" s="1"/>
      <c r="H40" s="1"/>
    </row>
    <row r="41" spans="1:12" ht="6" customHeight="1" x14ac:dyDescent="0.15">
      <c r="A41" s="3"/>
      <c r="B41" s="1"/>
      <c r="C41" s="1"/>
      <c r="D41" s="1"/>
      <c r="E41" s="1"/>
      <c r="F41" s="1"/>
      <c r="G41" s="1"/>
      <c r="H41" s="1"/>
    </row>
    <row r="42" spans="1:12" s="17" customFormat="1" ht="18.75" customHeight="1" x14ac:dyDescent="0.15">
      <c r="A42" s="15"/>
      <c r="B42" s="16"/>
      <c r="C42" s="16"/>
      <c r="D42" s="15"/>
      <c r="E42" s="16"/>
      <c r="F42" s="16"/>
      <c r="G42" s="16"/>
      <c r="H42" s="16"/>
    </row>
    <row r="43" spans="1:12" s="17" customFormat="1" ht="18.75" customHeight="1" x14ac:dyDescent="0.15">
      <c r="A43" s="16"/>
      <c r="B43" s="16"/>
      <c r="C43" s="16"/>
      <c r="D43" s="16"/>
      <c r="E43" s="16"/>
      <c r="F43" s="16"/>
      <c r="G43" s="16"/>
      <c r="H43" s="16"/>
    </row>
    <row r="44" spans="1:12" s="17" customFormat="1" ht="18.75" customHeight="1" x14ac:dyDescent="0.15">
      <c r="A44" s="16"/>
      <c r="B44" s="16"/>
      <c r="C44" s="16"/>
      <c r="D44" s="16"/>
      <c r="E44" s="16"/>
      <c r="F44" s="16"/>
      <c r="G44" s="16"/>
      <c r="H44" s="16"/>
      <c r="J44" s="2"/>
    </row>
    <row r="45" spans="1:12" s="17" customFormat="1" ht="18.75" customHeight="1" x14ac:dyDescent="0.15">
      <c r="A45" s="16"/>
      <c r="B45" s="16"/>
      <c r="C45" s="16"/>
      <c r="D45" s="75"/>
      <c r="E45" s="76"/>
      <c r="F45" s="76"/>
      <c r="G45" s="52"/>
      <c r="H45" s="52"/>
      <c r="I45" s="18"/>
      <c r="J45" s="78"/>
      <c r="K45" s="78"/>
    </row>
    <row r="46" spans="1:12" s="17" customFormat="1" ht="14.25" customHeight="1" x14ac:dyDescent="0.15">
      <c r="A46" s="16"/>
      <c r="B46" s="16"/>
      <c r="C46" s="16"/>
      <c r="D46" s="16"/>
      <c r="E46" s="16"/>
      <c r="F46" s="16"/>
      <c r="G46" s="16"/>
      <c r="H46" s="16"/>
      <c r="J46" s="78"/>
      <c r="K46" s="78"/>
    </row>
    <row r="47" spans="1:12" s="17" customFormat="1" ht="24" customHeight="1" x14ac:dyDescent="0.15">
      <c r="A47" s="16"/>
      <c r="B47" s="111"/>
      <c r="C47" s="112"/>
      <c r="D47" s="112"/>
      <c r="E47" s="112"/>
      <c r="F47" s="112"/>
      <c r="G47" s="112"/>
      <c r="H47" s="28"/>
      <c r="I47" s="113"/>
      <c r="J47" s="113"/>
      <c r="L47" s="20"/>
    </row>
    <row r="48" spans="1:12" s="17" customFormat="1" ht="16.5" customHeight="1" x14ac:dyDescent="0.15">
      <c r="A48" s="16"/>
      <c r="B48" s="111"/>
      <c r="C48" s="111"/>
      <c r="D48" s="111"/>
      <c r="E48" s="111"/>
      <c r="F48" s="109"/>
      <c r="G48" s="109"/>
      <c r="H48" s="74"/>
      <c r="I48" s="110"/>
      <c r="J48" s="110"/>
    </row>
    <row r="49" spans="1:12" ht="16.5" customHeight="1" x14ac:dyDescent="0.15">
      <c r="A49" s="1"/>
      <c r="B49" s="111"/>
      <c r="C49" s="111"/>
      <c r="D49" s="111"/>
      <c r="E49" s="111"/>
      <c r="F49" s="109"/>
      <c r="G49" s="109"/>
      <c r="H49" s="74"/>
      <c r="I49" s="110"/>
      <c r="J49" s="110"/>
    </row>
    <row r="50" spans="1:12" ht="16.5" customHeight="1" x14ac:dyDescent="0.15">
      <c r="B50" s="111"/>
      <c r="C50" s="111"/>
      <c r="D50" s="111"/>
      <c r="E50" s="111"/>
      <c r="F50" s="109"/>
      <c r="G50" s="109"/>
      <c r="H50" s="74"/>
      <c r="I50" s="110"/>
      <c r="J50" s="110"/>
    </row>
    <row r="51" spans="1:12" ht="16.5" customHeight="1" x14ac:dyDescent="0.15">
      <c r="B51" s="111"/>
      <c r="C51" s="111"/>
      <c r="D51" s="111"/>
      <c r="E51" s="111"/>
      <c r="F51" s="109"/>
      <c r="G51" s="109"/>
      <c r="H51" s="74"/>
      <c r="I51" s="110"/>
      <c r="J51" s="110"/>
    </row>
    <row r="52" spans="1:12" ht="16.5" customHeight="1" x14ac:dyDescent="0.15">
      <c r="B52" s="111"/>
      <c r="C52" s="111"/>
      <c r="D52" s="111"/>
      <c r="E52" s="111"/>
      <c r="F52" s="109"/>
      <c r="G52" s="109"/>
      <c r="H52" s="74"/>
      <c r="I52" s="110"/>
      <c r="J52" s="110"/>
      <c r="L52" s="26"/>
    </row>
    <row r="53" spans="1:12" ht="16.5" customHeight="1" x14ac:dyDescent="0.15">
      <c r="B53" s="111"/>
      <c r="C53" s="111"/>
      <c r="D53" s="111"/>
      <c r="E53" s="111"/>
      <c r="F53" s="109"/>
      <c r="G53" s="109"/>
      <c r="H53" s="74"/>
      <c r="I53" s="110"/>
      <c r="J53" s="110"/>
    </row>
    <row r="54" spans="1:12" ht="16.5" customHeight="1" x14ac:dyDescent="0.15">
      <c r="B54" s="111"/>
      <c r="C54" s="111"/>
      <c r="D54" s="111"/>
      <c r="E54" s="111"/>
      <c r="F54" s="109"/>
      <c r="G54" s="109"/>
      <c r="H54" s="74"/>
      <c r="I54" s="110"/>
      <c r="J54" s="110"/>
    </row>
    <row r="55" spans="1:12" ht="16.5" customHeight="1" x14ac:dyDescent="0.15">
      <c r="B55" s="111"/>
      <c r="C55" s="111"/>
      <c r="D55" s="111"/>
      <c r="E55" s="111"/>
      <c r="F55" s="109"/>
      <c r="G55" s="109"/>
      <c r="H55" s="74"/>
      <c r="I55" s="110"/>
      <c r="J55" s="110"/>
    </row>
    <row r="56" spans="1:12" ht="4.5" customHeight="1" x14ac:dyDescent="0.15"/>
    <row r="57" spans="1:12" ht="18.75" customHeight="1" x14ac:dyDescent="0.15">
      <c r="B57" s="16"/>
      <c r="C57" s="16"/>
      <c r="D57" s="15"/>
      <c r="E57" s="16"/>
      <c r="F57" s="16"/>
      <c r="G57" s="16"/>
      <c r="H57" s="16"/>
      <c r="I57" s="16"/>
      <c r="J57" s="42"/>
    </row>
    <row r="58" spans="1:12" x14ac:dyDescent="0.15">
      <c r="G58" s="41"/>
      <c r="H58" s="41"/>
    </row>
    <row r="59" spans="1:12" ht="18" customHeight="1" x14ac:dyDescent="0.15">
      <c r="A59" s="34"/>
      <c r="B59" s="14"/>
      <c r="C59" s="14"/>
      <c r="D59" s="14"/>
      <c r="E59" s="14"/>
      <c r="F59" s="14"/>
      <c r="G59" s="14"/>
      <c r="H59" s="14"/>
      <c r="I59" s="14"/>
      <c r="J59" s="14"/>
      <c r="K59" s="14"/>
    </row>
  </sheetData>
  <sheetProtection password="C6F3" sheet="1" objects="1" scenarios="1" selectLockedCells="1"/>
  <mergeCells count="36">
    <mergeCell ref="A35:C37"/>
    <mergeCell ref="K36:K37"/>
    <mergeCell ref="A8:K9"/>
    <mergeCell ref="B14:G14"/>
    <mergeCell ref="A2:J3"/>
    <mergeCell ref="J45:K45"/>
    <mergeCell ref="J46:K46"/>
    <mergeCell ref="B47:B51"/>
    <mergeCell ref="C47:E47"/>
    <mergeCell ref="F47:G47"/>
    <mergeCell ref="I47:J47"/>
    <mergeCell ref="C48:E48"/>
    <mergeCell ref="F48:G48"/>
    <mergeCell ref="I48:J48"/>
    <mergeCell ref="C49:E49"/>
    <mergeCell ref="F49:G49"/>
    <mergeCell ref="I49:J49"/>
    <mergeCell ref="C50:E50"/>
    <mergeCell ref="F50:G50"/>
    <mergeCell ref="I50:J50"/>
    <mergeCell ref="C51:E51"/>
    <mergeCell ref="F51:G51"/>
    <mergeCell ref="I51:J51"/>
    <mergeCell ref="B52:B55"/>
    <mergeCell ref="C52:E52"/>
    <mergeCell ref="F52:G52"/>
    <mergeCell ref="I52:J52"/>
    <mergeCell ref="C53:E53"/>
    <mergeCell ref="F53:G53"/>
    <mergeCell ref="I53:J53"/>
    <mergeCell ref="C54:E54"/>
    <mergeCell ref="F54:G54"/>
    <mergeCell ref="I54:J54"/>
    <mergeCell ref="C55:E55"/>
    <mergeCell ref="F55:G55"/>
    <mergeCell ref="I55:J55"/>
  </mergeCells>
  <phoneticPr fontId="1"/>
  <conditionalFormatting sqref="D38 E37:H38">
    <cfRule type="expression" dxfId="14" priority="22">
      <formula>$I$36&gt;214000</formula>
    </cfRule>
  </conditionalFormatting>
  <conditionalFormatting sqref="C48:J48">
    <cfRule type="expression" dxfId="13" priority="19">
      <formula>AND($D$45&gt;=65,$G$45&lt;=1200000)</formula>
    </cfRule>
  </conditionalFormatting>
  <conditionalFormatting sqref="C49:J49">
    <cfRule type="expression" dxfId="12" priority="18">
      <formula>AND($D$45&gt;=65,$G$45&gt;=1200001,$G$45&lt;3299999)</formula>
    </cfRule>
  </conditionalFormatting>
  <conditionalFormatting sqref="C50:H50">
    <cfRule type="expression" dxfId="11" priority="17">
      <formula>AND($D$45&gt;=65,$D$45&gt;=65,$D$4070,$G$45&gt;=3300000,$G$45&lt;4099999)</formula>
    </cfRule>
  </conditionalFormatting>
  <conditionalFormatting sqref="C51:J51">
    <cfRule type="expression" dxfId="10" priority="16">
      <formula>AND($D$45&gt;=65,$G$45&gt;=4100000,$G$45&lt;=7699999)</formula>
    </cfRule>
  </conditionalFormatting>
  <conditionalFormatting sqref="B47:B51">
    <cfRule type="expression" dxfId="9" priority="15">
      <formula>$D$45&gt;=65</formula>
    </cfRule>
  </conditionalFormatting>
  <conditionalFormatting sqref="B52:B55">
    <cfRule type="expression" dxfId="8" priority="14">
      <formula>$D$45&lt;65</formula>
    </cfRule>
  </conditionalFormatting>
  <conditionalFormatting sqref="I50:J50">
    <cfRule type="expression" dxfId="7" priority="12">
      <formula>AND($D$45&gt;=65,$D$4070,$G$45&gt;=3300000,$G$45&lt;4099999)</formula>
    </cfRule>
  </conditionalFormatting>
  <conditionalFormatting sqref="C52:J52">
    <cfRule type="expression" dxfId="6" priority="9">
      <formula>AND($D$45&lt;65,$G$45&lt;700000)</formula>
    </cfRule>
  </conditionalFormatting>
  <conditionalFormatting sqref="C53:J53">
    <cfRule type="expression" dxfId="5" priority="8">
      <formula>AND($D$45&lt;65,$G$45&gt;=700001,$G$45&lt;1300000)</formula>
    </cfRule>
  </conditionalFormatting>
  <conditionalFormatting sqref="C54:J54">
    <cfRule type="expression" dxfId="4" priority="7">
      <formula>AND($D$45&lt;65,$G$45&gt;=1300000,$G$45&lt;4100000)</formula>
    </cfRule>
  </conditionalFormatting>
  <conditionalFormatting sqref="C55:J55">
    <cfRule type="expression" dxfId="3" priority="6">
      <formula>AND($D$45&lt;65,$G$45&gt;=4100000,$G$45&lt;=7699999)</formula>
    </cfRule>
  </conditionalFormatting>
  <conditionalFormatting sqref="F35">
    <cfRule type="expression" dxfId="2" priority="4">
      <formula>OR($J$11=1,$J$16=1,$J$26=1,$J$28=1,$J$30=1,$J$32=1)</formula>
    </cfRule>
  </conditionalFormatting>
  <conditionalFormatting sqref="E36">
    <cfRule type="expression" dxfId="1" priority="2">
      <formula>AND($J$11=2,$J$16=2,$J$26=2,$J$28=2,$J$30=2,$J$32=2)</formula>
    </cfRule>
  </conditionalFormatting>
  <conditionalFormatting sqref="F36">
    <cfRule type="expression" dxfId="0" priority="1">
      <formula>AND($J$11=2,$J$16=2,$J$26=2,$J$28=2,$J$30=2,$J$32=2)</formula>
    </cfRule>
  </conditionalFormatting>
  <dataValidations count="2">
    <dataValidation type="list" allowBlank="1" showInputMessage="1" showErrorMessage="1" sqref="J33:J34" xr:uid="{00000000-0002-0000-0100-000000000000}">
      <formula1>"はい,いいえ"</formula1>
    </dataValidation>
    <dataValidation type="list" allowBlank="1" showInputMessage="1" showErrorMessage="1" sqref="J11 J16 J26 J28 J30 J32" xr:uid="{00000000-0002-0000-0100-000001000000}">
      <formula1>"○"</formula1>
    </dataValidation>
  </dataValidations>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シート1（収入基準の確認）</vt:lpstr>
      <vt:lpstr>シート2（裁量階層の判定）</vt:lpstr>
      <vt:lpstr>'シート1（収入基準の確認）'!Print_Area</vt:lpstr>
      <vt:lpstr>'シート2（裁量階層の判定）'!Print_Area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情報システム部 インストール設定管理者</cp:lastModifiedBy>
  <cp:lastPrinted>2013-09-04T08:27:39Z</cp:lastPrinted>
  <dcterms:created xsi:type="dcterms:W3CDTF">2013-08-25T23:48:05Z</dcterms:created>
  <dcterms:modified xsi:type="dcterms:W3CDTF">2021-05-04T22:43:21Z</dcterms:modified>
</cp:coreProperties>
</file>